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beys-my.sharepoint.com/personal/garret_galipeau_sobeys_com/Documents/Desktop/"/>
    </mc:Choice>
  </mc:AlternateContent>
  <xr:revisionPtr revIDLastSave="1" documentId="8_{6D44E230-0EA5-4550-8F5B-7F68B3670A8E}" xr6:coauthVersionLast="47" xr6:coauthVersionMax="47" xr10:uidLastSave="{3F371367-81EF-4305-98EF-9895C07A885F}"/>
  <bookViews>
    <workbookView xWindow="-110" yWindow="-110" windowWidth="19420" windowHeight="10300" xr2:uid="{00000000-000D-0000-FFFF-FFFF00000000}"/>
  </bookViews>
  <sheets>
    <sheet name="Calgary Order Form" sheetId="1" r:id="rId1"/>
    <sheet name="Calgary Invoice" sheetId="2" r:id="rId2"/>
  </sheets>
  <definedNames>
    <definedName name="_xlnm._FilterDatabase" localSheetId="1" hidden="1">'Calgary Invoice'!$R$8:$R$10</definedName>
    <definedName name="_xlnm._FilterDatabase" localSheetId="0" hidden="1">'Calgary Order Form'!$U$8:$U$10</definedName>
    <definedName name="_xlnm.Print_Area" localSheetId="1">'Calgary Invoice'!$A$1:$M$35</definedName>
    <definedName name="_xlnm.Print_Area" localSheetId="0">'Calgary Order Form'!$A$1:$P$50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T12" i="1"/>
  <c r="K12" i="1"/>
  <c r="L12" i="1" s="1"/>
  <c r="U11" i="1"/>
  <c r="U31" i="1"/>
  <c r="T31" i="1"/>
  <c r="K31" i="1"/>
  <c r="K31" i="2" s="1"/>
  <c r="B12" i="2"/>
  <c r="C12" i="2"/>
  <c r="E12" i="2"/>
  <c r="F12" i="2"/>
  <c r="G12" i="2"/>
  <c r="H12" i="2"/>
  <c r="I12" i="2"/>
  <c r="V31" i="1" l="1"/>
  <c r="V12" i="1"/>
  <c r="E15" i="2"/>
  <c r="E14" i="2"/>
  <c r="E13" i="2"/>
  <c r="K27" i="1" l="1"/>
  <c r="K27" i="2" s="1"/>
  <c r="K26" i="1"/>
  <c r="K26" i="2" s="1"/>
  <c r="K25" i="1"/>
  <c r="K25" i="2" s="1"/>
  <c r="K24" i="1"/>
  <c r="K24" i="2" s="1"/>
  <c r="K23" i="1"/>
  <c r="K23" i="2" s="1"/>
  <c r="K22" i="1"/>
  <c r="K22" i="2" s="1"/>
  <c r="K21" i="1"/>
  <c r="K21" i="2" s="1"/>
  <c r="K20" i="1"/>
  <c r="K20" i="2" s="1"/>
  <c r="K19" i="1"/>
  <c r="K19" i="2" s="1"/>
  <c r="K18" i="1"/>
  <c r="K17" i="1"/>
  <c r="K17" i="2" s="1"/>
  <c r="K16" i="1"/>
  <c r="K16" i="2" s="1"/>
  <c r="K15" i="1"/>
  <c r="K15" i="2" s="1"/>
  <c r="K14" i="1"/>
  <c r="K14" i="2" s="1"/>
  <c r="K13" i="1"/>
  <c r="K13" i="2" s="1"/>
  <c r="K12" i="2"/>
  <c r="T11" i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2" i="2"/>
  <c r="K18" i="2"/>
  <c r="L7" i="2"/>
  <c r="L5" i="2"/>
  <c r="I7" i="2"/>
  <c r="H7" i="2"/>
  <c r="G7" i="2"/>
  <c r="E7" i="2"/>
  <c r="I5" i="2"/>
  <c r="H5" i="2"/>
  <c r="G5" i="2"/>
  <c r="E5" i="2"/>
  <c r="I27" i="2"/>
  <c r="H27" i="2"/>
  <c r="G27" i="2"/>
  <c r="F27" i="2"/>
  <c r="E27" i="2"/>
  <c r="I26" i="2"/>
  <c r="H26" i="2"/>
  <c r="G26" i="2"/>
  <c r="F26" i="2"/>
  <c r="E26" i="2"/>
  <c r="I25" i="2"/>
  <c r="H25" i="2"/>
  <c r="G25" i="2"/>
  <c r="F25" i="2"/>
  <c r="E25" i="2"/>
  <c r="I24" i="2"/>
  <c r="H24" i="2"/>
  <c r="G24" i="2"/>
  <c r="F24" i="2"/>
  <c r="E24" i="2"/>
  <c r="I23" i="2"/>
  <c r="H23" i="2"/>
  <c r="G23" i="2"/>
  <c r="F23" i="2"/>
  <c r="E23" i="2"/>
  <c r="I22" i="2"/>
  <c r="H22" i="2"/>
  <c r="G22" i="2"/>
  <c r="F22" i="2"/>
  <c r="E22" i="2"/>
  <c r="I21" i="2"/>
  <c r="H21" i="2"/>
  <c r="G21" i="2"/>
  <c r="F21" i="2"/>
  <c r="E21" i="2"/>
  <c r="I20" i="2"/>
  <c r="H20" i="2"/>
  <c r="G20" i="2"/>
  <c r="F20" i="2"/>
  <c r="E20" i="2"/>
  <c r="I19" i="2"/>
  <c r="H19" i="2"/>
  <c r="G19" i="2"/>
  <c r="F19" i="2"/>
  <c r="E19" i="2"/>
  <c r="I18" i="2"/>
  <c r="H18" i="2"/>
  <c r="G18" i="2"/>
  <c r="F18" i="2"/>
  <c r="E18" i="2"/>
  <c r="I17" i="2"/>
  <c r="H17" i="2"/>
  <c r="G17" i="2"/>
  <c r="F17" i="2"/>
  <c r="E17" i="2"/>
  <c r="I16" i="2"/>
  <c r="H16" i="2"/>
  <c r="G16" i="2"/>
  <c r="F16" i="2"/>
  <c r="E16" i="2"/>
  <c r="I15" i="2"/>
  <c r="H15" i="2"/>
  <c r="G15" i="2"/>
  <c r="F15" i="2"/>
  <c r="I14" i="2"/>
  <c r="H14" i="2"/>
  <c r="G14" i="2"/>
  <c r="F14" i="2"/>
  <c r="I13" i="2"/>
  <c r="H13" i="2"/>
  <c r="G13" i="2"/>
  <c r="F13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9" i="2"/>
  <c r="V11" i="1" l="1"/>
  <c r="L22" i="2"/>
  <c r="L18" i="2"/>
  <c r="R14" i="2"/>
  <c r="R18" i="2"/>
  <c r="R22" i="2"/>
  <c r="R26" i="2"/>
  <c r="Q12" i="2"/>
  <c r="Q14" i="2"/>
  <c r="R15" i="2"/>
  <c r="Q18" i="2"/>
  <c r="R19" i="2"/>
  <c r="Q22" i="2"/>
  <c r="R23" i="2"/>
  <c r="Q26" i="2"/>
  <c r="R27" i="2"/>
  <c r="R21" i="2"/>
  <c r="S12" i="2"/>
  <c r="R17" i="2"/>
  <c r="R16" i="2"/>
  <c r="R20" i="2"/>
  <c r="R24" i="2"/>
  <c r="S24" i="2"/>
  <c r="S20" i="2"/>
  <c r="S16" i="2"/>
  <c r="Q13" i="2"/>
  <c r="Q15" i="2"/>
  <c r="Q17" i="2"/>
  <c r="Q19" i="2"/>
  <c r="Q21" i="2"/>
  <c r="Q23" i="2"/>
  <c r="Q25" i="2"/>
  <c r="Q27" i="2"/>
  <c r="R13" i="2"/>
  <c r="R25" i="2"/>
  <c r="Q16" i="2"/>
  <c r="Q20" i="2"/>
  <c r="Q24" i="2"/>
  <c r="L26" i="2"/>
  <c r="S17" i="2"/>
  <c r="L14" i="2"/>
  <c r="L15" i="2"/>
  <c r="L27" i="2"/>
  <c r="S25" i="2"/>
  <c r="L23" i="2"/>
  <c r="S21" i="2"/>
  <c r="L19" i="2"/>
  <c r="S13" i="2"/>
  <c r="R12" i="2"/>
  <c r="L17" i="2"/>
  <c r="L25" i="2"/>
  <c r="L21" i="2"/>
  <c r="L13" i="2"/>
  <c r="S14" i="2"/>
  <c r="B9" i="1"/>
  <c r="V13" i="1"/>
  <c r="L14" i="1"/>
  <c r="V15" i="1"/>
  <c r="L16" i="1"/>
  <c r="V17" i="1"/>
  <c r="L18" i="1"/>
  <c r="V19" i="1"/>
  <c r="V20" i="1"/>
  <c r="V21" i="1"/>
  <c r="L22" i="1"/>
  <c r="V23" i="1"/>
  <c r="L24" i="1"/>
  <c r="V25" i="1"/>
  <c r="L26" i="1"/>
  <c r="V27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S18" i="2" l="1"/>
  <c r="S22" i="2"/>
  <c r="L24" i="2"/>
  <c r="L12" i="2"/>
  <c r="S19" i="2"/>
  <c r="L20" i="2"/>
  <c r="L16" i="2"/>
  <c r="S26" i="2"/>
  <c r="S27" i="2"/>
  <c r="S15" i="2"/>
  <c r="S23" i="2"/>
  <c r="V26" i="1"/>
  <c r="L27" i="1"/>
  <c r="V18" i="1"/>
  <c r="V22" i="1"/>
  <c r="V14" i="1"/>
  <c r="V24" i="1"/>
  <c r="L19" i="1"/>
  <c r="L20" i="1"/>
  <c r="L23" i="1"/>
  <c r="L15" i="1"/>
  <c r="V16" i="1"/>
  <c r="L25" i="1"/>
  <c r="L17" i="1"/>
  <c r="L21" i="1"/>
  <c r="L13" i="1"/>
  <c r="L30" i="2" l="1"/>
  <c r="L29" i="2"/>
  <c r="L31" i="2" s="1"/>
  <c r="L30" i="1"/>
  <c r="L29" i="1"/>
  <c r="L31" i="1" s="1"/>
  <c r="L32" i="1" l="1"/>
  <c r="L34" i="1" s="1"/>
  <c r="L32" i="2" l="1"/>
  <c r="L34" i="2" s="1"/>
</calcChain>
</file>

<file path=xl/sharedStrings.xml><?xml version="1.0" encoding="utf-8"?>
<sst xmlns="http://schemas.openxmlformats.org/spreadsheetml/2006/main" count="86" uniqueCount="53">
  <si>
    <t>Email order forms to: beerfest@sobeys.com</t>
  </si>
  <si>
    <t xml:space="preserve">DUE DATE: </t>
  </si>
  <si>
    <t>COMPANY:</t>
  </si>
  <si>
    <t>CONTACT NAME:</t>
  </si>
  <si>
    <t>PAYMENT METHOD:</t>
  </si>
  <si>
    <t>Mastercard</t>
  </si>
  <si>
    <t>CONTACT EMAIL:</t>
  </si>
  <si>
    <t>PHONE NUMBER:</t>
  </si>
  <si>
    <t>VENDOR:</t>
  </si>
  <si>
    <t>Connect</t>
  </si>
  <si>
    <t>Unit Cost</t>
  </si>
  <si>
    <t>Cases less 3 bottles</t>
  </si>
  <si>
    <t>Total deposit</t>
  </si>
  <si>
    <t>UPC Code on bottle</t>
  </si>
  <si>
    <t>CSPC</t>
  </si>
  <si>
    <t>Product Type</t>
  </si>
  <si>
    <t>Product Name</t>
  </si>
  <si>
    <t>Units per case</t>
  </si>
  <si>
    <t>Order Quantity in Cases</t>
  </si>
  <si>
    <r>
      <t xml:space="preserve">Delivered Case Cost from Vendor </t>
    </r>
    <r>
      <rPr>
        <sz val="10"/>
        <color theme="1"/>
        <rFont val="Century Gothic"/>
        <family val="2"/>
      </rPr>
      <t>(Including GST 
&amp; Deposit)</t>
    </r>
  </si>
  <si>
    <t>Total Deposit per Case</t>
  </si>
  <si>
    <t>What will be delivered to your booth</t>
  </si>
  <si>
    <t>Sub Total of product delivered to your booth</t>
  </si>
  <si>
    <t>Spirit</t>
  </si>
  <si>
    <t>Beer</t>
  </si>
  <si>
    <t>Cider</t>
  </si>
  <si>
    <t>Other</t>
  </si>
  <si>
    <t>Keg</t>
  </si>
  <si>
    <t>Visa</t>
  </si>
  <si>
    <t>Amex</t>
  </si>
  <si>
    <t>BDL</t>
  </si>
  <si>
    <t>Sleeman</t>
  </si>
  <si>
    <t>Big Rock</t>
  </si>
  <si>
    <t>Local</t>
  </si>
  <si>
    <t>SUB-TOTAL</t>
  </si>
  <si>
    <t>DEPOSIT TOTAL</t>
  </si>
  <si>
    <t>GST</t>
  </si>
  <si>
    <t>Estimated Total</t>
  </si>
  <si>
    <t>GST# 806832473</t>
  </si>
  <si>
    <r>
      <t xml:space="preserve">Delivered Case Cost from Vendor </t>
    </r>
    <r>
      <rPr>
        <sz val="10"/>
        <color theme="1"/>
        <rFont val="Century Gothic"/>
        <family val="2"/>
      </rPr>
      <t>(Incd. GST &amp; Deposit)</t>
    </r>
  </si>
  <si>
    <t>Wine</t>
  </si>
  <si>
    <t>Calgary Only</t>
  </si>
  <si>
    <t>Both Shows</t>
  </si>
  <si>
    <t>Attending both shows but placing one order and transporting to Edmonton</t>
  </si>
  <si>
    <t>Attending both shows but placing seperate orders</t>
  </si>
  <si>
    <t>Attending both shows but with different products</t>
  </si>
  <si>
    <t>Total</t>
  </si>
  <si>
    <t>Only attending Calgary show</t>
  </si>
  <si>
    <t>Allocation Code:
 769415 VSA</t>
  </si>
  <si>
    <t>ABF CALGARY INTERNATIONAL BEERFEST 2026</t>
  </si>
  <si>
    <t>CALGARY ORDER FORM</t>
  </si>
  <si>
    <t xml:space="preserve">CALGARY INVOICE </t>
  </si>
  <si>
    <t xml:space="preserve">Friday, April 17, 2026
 @ 4:00pm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</si>
</sst>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$-409]d\-mmm\-yy;@"/>
    <numFmt numFmtId="166" formatCode="0000000000000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12"/>
      <name val="Calibri"/>
      <family val="2"/>
    </font>
    <font>
      <sz val="11"/>
      <color rgb="FF99FF99"/>
      <name val="Century Gothic"/>
      <family val="2"/>
    </font>
    <font>
      <sz val="10"/>
      <name val="Arial"/>
      <family val="2"/>
    </font>
    <font>
      <b/>
      <u/>
      <sz val="14"/>
      <color theme="1"/>
      <name val="Century Gothic"/>
      <family val="2"/>
    </font>
    <font>
      <b/>
      <i/>
      <sz val="13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1F497D"/>
      <name val="Century Gothic"/>
      <family val="2"/>
    </font>
    <font>
      <u/>
      <sz val="11"/>
      <color indexed="12"/>
      <name val="Century Gothic"/>
      <family val="2"/>
    </font>
    <font>
      <b/>
      <sz val="10"/>
      <color theme="1"/>
      <name val="Century Gothic"/>
      <family val="2"/>
    </font>
    <font>
      <b/>
      <sz val="14"/>
      <color indexed="8"/>
      <name val="Century Gothic"/>
      <family val="2"/>
    </font>
    <font>
      <b/>
      <sz val="11"/>
      <color rgb="FF1F497D"/>
      <name val="Century Gothic"/>
      <family val="2"/>
    </font>
    <font>
      <b/>
      <sz val="20"/>
      <color theme="1"/>
      <name val="Century Gothic"/>
      <family val="2"/>
    </font>
    <font>
      <b/>
      <sz val="9"/>
      <color theme="8" tint="0.39997558519241921"/>
      <name val="Century Gothic"/>
      <family val="2"/>
    </font>
    <font>
      <sz val="11"/>
      <color theme="8" tint="0.3999755851924192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</cellStyleXfs>
  <cellXfs count="108">
    <xf numFmtId="0" fontId="0" fillId="0" borderId="0" xfId="0"/>
    <xf numFmtId="0" fontId="2" fillId="0" borderId="8" xfId="0" applyFont="1" applyBorder="1" applyAlignment="1" applyProtection="1">
      <alignment horizontal="center" vertical="center"/>
      <protection locked="0"/>
    </xf>
    <xf numFmtId="166" fontId="2" fillId="0" borderId="7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8" xfId="1" applyFont="1" applyFill="1" applyBorder="1" applyAlignment="1" applyProtection="1">
      <alignment horizontal="center" vertical="center"/>
      <protection locked="0"/>
    </xf>
    <xf numFmtId="164" fontId="2" fillId="0" borderId="9" xfId="1" applyFont="1" applyFill="1" applyBorder="1" applyAlignment="1" applyProtection="1">
      <alignment horizontal="center" vertical="center"/>
      <protection locked="0"/>
    </xf>
    <xf numFmtId="0" fontId="2" fillId="5" borderId="0" xfId="0" applyFont="1" applyFill="1"/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 vertical="center"/>
    </xf>
    <xf numFmtId="0" fontId="6" fillId="0" borderId="0" xfId="0" applyFont="1"/>
    <xf numFmtId="0" fontId="2" fillId="5" borderId="0" xfId="0" applyFont="1" applyFill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8" fillId="5" borderId="0" xfId="0" applyNumberFormat="1" applyFont="1" applyFill="1"/>
    <xf numFmtId="2" fontId="2" fillId="4" borderId="5" xfId="0" applyNumberFormat="1" applyFont="1" applyFill="1" applyBorder="1" applyAlignment="1">
      <alignment horizontal="center" vertical="center"/>
    </xf>
    <xf numFmtId="167" fontId="2" fillId="4" borderId="6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2" fillId="4" borderId="7" xfId="0" applyNumberFormat="1" applyFont="1" applyFill="1" applyBorder="1" applyAlignment="1">
      <alignment horizontal="center" vertical="center"/>
    </xf>
    <xf numFmtId="167" fontId="2" fillId="4" borderId="9" xfId="0" applyNumberFormat="1" applyFont="1" applyFill="1" applyBorder="1" applyAlignment="1">
      <alignment horizontal="center" vertical="center"/>
    </xf>
    <xf numFmtId="164" fontId="2" fillId="0" borderId="8" xfId="1" applyFont="1" applyBorder="1" applyAlignment="1" applyProtection="1">
      <alignment horizontal="center" vertical="center"/>
      <protection locked="0"/>
    </xf>
    <xf numFmtId="164" fontId="2" fillId="0" borderId="9" xfId="1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5" fillId="0" borderId="3" xfId="2" applyFont="1" applyFill="1" applyBorder="1" applyAlignment="1" applyProtection="1">
      <alignment horizontal="center"/>
      <protection locked="0"/>
    </xf>
    <xf numFmtId="0" fontId="16" fillId="4" borderId="10" xfId="0" applyFont="1" applyFill="1" applyBorder="1" applyAlignment="1">
      <alignment horizontal="right" vertical="center"/>
    </xf>
    <xf numFmtId="164" fontId="4" fillId="4" borderId="11" xfId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>
      <alignment horizontal="right" vertical="center"/>
    </xf>
    <xf numFmtId="164" fontId="4" fillId="4" borderId="13" xfId="1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right" vertical="center"/>
    </xf>
    <xf numFmtId="164" fontId="17" fillId="3" borderId="17" xfId="1" applyFont="1" applyFill="1" applyBorder="1" applyAlignment="1" applyProtection="1">
      <alignment horizontal="center" vertical="center"/>
    </xf>
    <xf numFmtId="0" fontId="0" fillId="5" borderId="0" xfId="0" applyFill="1"/>
    <xf numFmtId="0" fontId="14" fillId="5" borderId="0" xfId="0" applyFont="1" applyFill="1"/>
    <xf numFmtId="0" fontId="5" fillId="5" borderId="0" xfId="0" applyFont="1" applyFill="1" applyAlignment="1">
      <alignment horizontal="right" vertical="center"/>
    </xf>
    <xf numFmtId="1" fontId="12" fillId="5" borderId="0" xfId="0" applyNumberFormat="1" applyFont="1" applyFill="1" applyAlignment="1" applyProtection="1">
      <alignment horizontal="left" wrapText="1"/>
      <protection locked="0"/>
    </xf>
    <xf numFmtId="0" fontId="5" fillId="5" borderId="26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0" fontId="18" fillId="5" borderId="0" xfId="0" applyFont="1" applyFill="1"/>
    <xf numFmtId="0" fontId="2" fillId="7" borderId="0" xfId="0" applyFont="1" applyFill="1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164" fontId="2" fillId="0" borderId="31" xfId="1" applyFont="1" applyFill="1" applyBorder="1" applyAlignment="1" applyProtection="1">
      <alignment horizontal="center" vertical="center"/>
      <protection locked="0"/>
    </xf>
    <xf numFmtId="164" fontId="2" fillId="0" borderId="6" xfId="1" applyFont="1" applyFill="1" applyBorder="1" applyAlignment="1" applyProtection="1">
      <alignment horizontal="center" vertical="center"/>
      <protection locked="0"/>
    </xf>
    <xf numFmtId="166" fontId="2" fillId="0" borderId="32" xfId="0" applyNumberFormat="1" applyFont="1" applyBorder="1" applyAlignment="1" applyProtection="1">
      <alignment horizontal="center" vertical="center"/>
      <protection locked="0"/>
    </xf>
    <xf numFmtId="1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164" fontId="2" fillId="0" borderId="33" xfId="1" applyFont="1" applyBorder="1" applyAlignment="1" applyProtection="1">
      <alignment horizontal="center" vertical="center"/>
      <protection locked="0"/>
    </xf>
    <xf numFmtId="164" fontId="2" fillId="0" borderId="34" xfId="1" applyFont="1" applyBorder="1" applyAlignment="1" applyProtection="1">
      <alignment horizontal="center" vertical="center"/>
      <protection locked="0"/>
    </xf>
    <xf numFmtId="2" fontId="2" fillId="4" borderId="32" xfId="0" applyNumberFormat="1" applyFont="1" applyFill="1" applyBorder="1" applyAlignment="1">
      <alignment horizontal="center" vertical="center"/>
    </xf>
    <xf numFmtId="167" fontId="2" fillId="4" borderId="3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64" fontId="2" fillId="4" borderId="31" xfId="1" applyFont="1" applyFill="1" applyBorder="1" applyAlignment="1" applyProtection="1">
      <alignment horizontal="center" vertical="center"/>
    </xf>
    <xf numFmtId="164" fontId="2" fillId="4" borderId="6" xfId="1" applyFont="1" applyFill="1" applyBorder="1" applyAlignment="1" applyProtection="1">
      <alignment horizontal="center" vertical="center"/>
    </xf>
    <xf numFmtId="166" fontId="2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64" fontId="2" fillId="4" borderId="8" xfId="1" applyFont="1" applyFill="1" applyBorder="1" applyAlignment="1" applyProtection="1">
      <alignment horizontal="center" vertical="center"/>
    </xf>
    <xf numFmtId="164" fontId="2" fillId="4" borderId="9" xfId="1" applyFont="1" applyFill="1" applyBorder="1" applyAlignment="1" applyProtection="1">
      <alignment horizontal="center" vertical="center"/>
    </xf>
    <xf numFmtId="166" fontId="2" fillId="4" borderId="32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164" fontId="2" fillId="4" borderId="33" xfId="1" applyFont="1" applyFill="1" applyBorder="1" applyAlignment="1" applyProtection="1">
      <alignment horizontal="center" vertical="center"/>
    </xf>
    <xf numFmtId="164" fontId="2" fillId="4" borderId="34" xfId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5" fillId="4" borderId="3" xfId="2" applyFont="1" applyFill="1" applyBorder="1" applyAlignment="1" applyProtection="1">
      <alignment horizontal="center"/>
    </xf>
    <xf numFmtId="0" fontId="2" fillId="4" borderId="26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center"/>
    </xf>
    <xf numFmtId="0" fontId="13" fillId="8" borderId="19" xfId="0" applyFont="1" applyFill="1" applyBorder="1" applyAlignment="1">
      <alignment horizontal="center"/>
    </xf>
    <xf numFmtId="0" fontId="19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</cellXfs>
  <cellStyles count="63">
    <cellStyle name="Currency" xfId="1" builtinId="4"/>
    <cellStyle name="Hyperlink" xfId="2" builtinId="8"/>
    <cellStyle name="Normal" xfId="0" builtinId="0"/>
    <cellStyle name="Normal 384" xfId="3" xr:uid="{00000000-0005-0000-0000-000003000000}"/>
    <cellStyle name="Normal 387" xfId="4" xr:uid="{00000000-0005-0000-0000-000004000000}"/>
    <cellStyle name="Normal 388" xfId="5" xr:uid="{00000000-0005-0000-0000-000005000000}"/>
    <cellStyle name="Normal 389" xfId="6" xr:uid="{00000000-0005-0000-0000-000006000000}"/>
    <cellStyle name="Normal 390" xfId="7" xr:uid="{00000000-0005-0000-0000-000007000000}"/>
    <cellStyle name="Normal 391" xfId="8" xr:uid="{00000000-0005-0000-0000-000008000000}"/>
    <cellStyle name="Normal 392" xfId="9" xr:uid="{00000000-0005-0000-0000-000009000000}"/>
    <cellStyle name="Normal 393" xfId="10" xr:uid="{00000000-0005-0000-0000-00000A000000}"/>
    <cellStyle name="Normal 394" xfId="11" xr:uid="{00000000-0005-0000-0000-00000B000000}"/>
    <cellStyle name="Normal 395" xfId="12" xr:uid="{00000000-0005-0000-0000-00000C000000}"/>
    <cellStyle name="Normal 396" xfId="13" xr:uid="{00000000-0005-0000-0000-00000D000000}"/>
    <cellStyle name="Normal 398" xfId="14" xr:uid="{00000000-0005-0000-0000-00000E000000}"/>
    <cellStyle name="Normal 399" xfId="15" xr:uid="{00000000-0005-0000-0000-00000F000000}"/>
    <cellStyle name="Normal 400" xfId="16" xr:uid="{00000000-0005-0000-0000-000010000000}"/>
    <cellStyle name="Normal 401" xfId="17" xr:uid="{00000000-0005-0000-0000-000011000000}"/>
    <cellStyle name="Normal 402" xfId="18" xr:uid="{00000000-0005-0000-0000-000012000000}"/>
    <cellStyle name="Normal 403" xfId="19" xr:uid="{00000000-0005-0000-0000-000013000000}"/>
    <cellStyle name="Normal 404" xfId="20" xr:uid="{00000000-0005-0000-0000-000014000000}"/>
    <cellStyle name="Normal 405" xfId="21" xr:uid="{00000000-0005-0000-0000-000015000000}"/>
    <cellStyle name="Normal 406" xfId="22" xr:uid="{00000000-0005-0000-0000-000016000000}"/>
    <cellStyle name="Normal 407" xfId="23" xr:uid="{00000000-0005-0000-0000-000017000000}"/>
    <cellStyle name="Normal 408" xfId="24" xr:uid="{00000000-0005-0000-0000-000018000000}"/>
    <cellStyle name="Normal 409" xfId="25" xr:uid="{00000000-0005-0000-0000-000019000000}"/>
    <cellStyle name="Normal 410" xfId="26" xr:uid="{00000000-0005-0000-0000-00001A000000}"/>
    <cellStyle name="Normal 411" xfId="27" xr:uid="{00000000-0005-0000-0000-00001B000000}"/>
    <cellStyle name="Normal 412" xfId="28" xr:uid="{00000000-0005-0000-0000-00001C000000}"/>
    <cellStyle name="Normal 413" xfId="29" xr:uid="{00000000-0005-0000-0000-00001D000000}"/>
    <cellStyle name="Normal 414" xfId="30" xr:uid="{00000000-0005-0000-0000-00001E000000}"/>
    <cellStyle name="Normal 415" xfId="31" xr:uid="{00000000-0005-0000-0000-00001F000000}"/>
    <cellStyle name="Normal 416" xfId="32" xr:uid="{00000000-0005-0000-0000-000020000000}"/>
    <cellStyle name="Normal 417" xfId="33" xr:uid="{00000000-0005-0000-0000-000021000000}"/>
    <cellStyle name="Normal 418" xfId="34" xr:uid="{00000000-0005-0000-0000-000022000000}"/>
    <cellStyle name="Normal 419" xfId="35" xr:uid="{00000000-0005-0000-0000-000023000000}"/>
    <cellStyle name="Normal 420" xfId="36" xr:uid="{00000000-0005-0000-0000-000024000000}"/>
    <cellStyle name="Normal 421" xfId="37" xr:uid="{00000000-0005-0000-0000-000025000000}"/>
    <cellStyle name="Normal 422" xfId="38" xr:uid="{00000000-0005-0000-0000-000026000000}"/>
    <cellStyle name="Normal 423" xfId="39" xr:uid="{00000000-0005-0000-0000-000027000000}"/>
    <cellStyle name="Normal 424" xfId="40" xr:uid="{00000000-0005-0000-0000-000028000000}"/>
    <cellStyle name="Normal 425" xfId="41" xr:uid="{00000000-0005-0000-0000-000029000000}"/>
    <cellStyle name="Normal 426" xfId="42" xr:uid="{00000000-0005-0000-0000-00002A000000}"/>
    <cellStyle name="Normal 427" xfId="43" xr:uid="{00000000-0005-0000-0000-00002B000000}"/>
    <cellStyle name="Normal 428" xfId="44" xr:uid="{00000000-0005-0000-0000-00002C000000}"/>
    <cellStyle name="Normal 429" xfId="45" xr:uid="{00000000-0005-0000-0000-00002D000000}"/>
    <cellStyle name="Normal 430" xfId="46" xr:uid="{00000000-0005-0000-0000-00002E000000}"/>
    <cellStyle name="Normal 431" xfId="47" xr:uid="{00000000-0005-0000-0000-00002F000000}"/>
    <cellStyle name="Normal 432" xfId="48" xr:uid="{00000000-0005-0000-0000-000030000000}"/>
    <cellStyle name="Normal 433" xfId="49" xr:uid="{00000000-0005-0000-0000-000031000000}"/>
    <cellStyle name="Normal 434" xfId="50" xr:uid="{00000000-0005-0000-0000-000032000000}"/>
    <cellStyle name="Normal 435" xfId="51" xr:uid="{00000000-0005-0000-0000-000033000000}"/>
    <cellStyle name="Normal 436" xfId="52" xr:uid="{00000000-0005-0000-0000-000034000000}"/>
    <cellStyle name="Normal 437" xfId="53" xr:uid="{00000000-0005-0000-0000-000035000000}"/>
    <cellStyle name="Normal 438" xfId="54" xr:uid="{00000000-0005-0000-0000-000036000000}"/>
    <cellStyle name="Normal 439" xfId="55" xr:uid="{00000000-0005-0000-0000-000037000000}"/>
    <cellStyle name="Normal 440" xfId="56" xr:uid="{00000000-0005-0000-0000-000038000000}"/>
    <cellStyle name="Normal 441" xfId="57" xr:uid="{00000000-0005-0000-0000-000039000000}"/>
    <cellStyle name="Normal 442" xfId="58" xr:uid="{00000000-0005-0000-0000-00003A000000}"/>
    <cellStyle name="Normal 443" xfId="59" xr:uid="{00000000-0005-0000-0000-00003B000000}"/>
    <cellStyle name="Normal 444" xfId="60" xr:uid="{00000000-0005-0000-0000-00003C000000}"/>
    <cellStyle name="Normal 445" xfId="61" xr:uid="{00000000-0005-0000-0000-00003D000000}"/>
    <cellStyle name="Normal 446" xfId="62" xr:uid="{00000000-0005-0000-0000-00003E000000}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473364</xdr:colOff>
      <xdr:row>0</xdr:row>
      <xdr:rowOff>92363</xdr:rowOff>
    </xdr:from>
    <xdr:to>
      <xdr:col>8</xdr:col>
      <xdr:colOff>230937</xdr:colOff>
      <xdr:row>0</xdr:row>
      <xdr:rowOff>898508</xdr:rowOff>
    </xdr:to>
    <xdr:pic>
      <xdr:nvPicPr>
        <xdr:cNvPr id="3" name="Picture 2" descr="Combined 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6000" y="92363"/>
          <a:ext cx="8091988" cy="811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473364</xdr:colOff>
      <xdr:row>0</xdr:row>
      <xdr:rowOff>92363</xdr:rowOff>
    </xdr:from>
    <xdr:to>
      <xdr:col>8</xdr:col>
      <xdr:colOff>113120</xdr:colOff>
      <xdr:row>0</xdr:row>
      <xdr:rowOff>898508</xdr:rowOff>
    </xdr:to>
    <xdr:pic>
      <xdr:nvPicPr>
        <xdr:cNvPr id="2" name="Picture 1" descr="Combined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07214" y="92363"/>
          <a:ext cx="7713585" cy="811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2">
    <tabColor rgb="FFFFFF00"/>
    <pageSetUpPr fitToPage="1"/>
  </sheetPr>
  <dimension ref="A1:Y50"/>
  <sheetViews>
    <sheetView showGridLines="0" tabSelected="1" zoomScale="65" zoomScaleNormal="65" zoomScaleSheetLayoutView="65" workbookViewId="0">
      <selection activeCell="G5" sqref="G5:I5"/>
    </sheetView>
  </sheetViews>
  <sheetFormatPr defaultColWidth="9.08984375" defaultRowHeight="13.5" x14ac:dyDescent="0.25"/>
  <cols>
    <col min="1" max="1" width="5.6328125" style="7" customWidth="1"/>
    <col min="2" max="3" width="28.08984375" style="7" customWidth="1"/>
    <col min="4" max="4" width="19.6328125" style="7" customWidth="1"/>
    <col min="5" max="5" width="45.453125" style="7" customWidth="1"/>
    <col min="6" max="7" width="18.54296875" style="7" customWidth="1"/>
    <col min="8" max="9" width="17.36328125" style="7" customWidth="1"/>
    <col min="10" max="10" width="5.6328125" style="7" customWidth="1"/>
    <col min="11" max="11" width="23" style="7" customWidth="1"/>
    <col min="12" max="12" width="17.08984375" style="7" customWidth="1"/>
    <col min="13" max="13" width="5.6328125" style="7" customWidth="1"/>
    <col min="14" max="15" width="16.453125" style="7" customWidth="1"/>
    <col min="16" max="16" width="5.90625" style="7" customWidth="1"/>
    <col min="17" max="17" width="9.08984375" style="7" customWidth="1"/>
    <col min="18" max="18" width="9.08984375" style="7" hidden="1" customWidth="1"/>
    <col min="19" max="19" width="81.54296875" style="7" hidden="1" customWidth="1"/>
    <col min="20" max="20" width="9.08984375" style="7" hidden="1" customWidth="1"/>
    <col min="21" max="21" width="10.36328125" style="7" hidden="1" customWidth="1"/>
    <col min="22" max="25" width="9.08984375" style="7" hidden="1" customWidth="1"/>
    <col min="26" max="26" width="9.08984375" style="7" customWidth="1"/>
    <col min="27" max="16384" width="9.08984375" style="7"/>
  </cols>
  <sheetData>
    <row r="1" spans="1:22" ht="75" customHeight="1" thickBot="1" x14ac:dyDescent="0.35">
      <c r="A1" s="6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6"/>
      <c r="O1" s="6"/>
      <c r="P1" s="43"/>
    </row>
    <row r="2" spans="1:22" ht="21.75" customHeight="1" x14ac:dyDescent="0.45">
      <c r="A2" s="6"/>
      <c r="B2" s="95" t="s">
        <v>49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84" t="s">
        <v>48</v>
      </c>
      <c r="O2" s="85"/>
      <c r="P2" s="6"/>
    </row>
    <row r="3" spans="1:22" ht="18.75" customHeight="1" x14ac:dyDescent="0.35">
      <c r="A3" s="6"/>
      <c r="B3" s="99" t="s">
        <v>50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  <c r="N3" s="86"/>
      <c r="O3" s="87"/>
      <c r="P3" s="6"/>
    </row>
    <row r="4" spans="1:22" ht="38.25" customHeight="1" thickBot="1" x14ac:dyDescent="0.35">
      <c r="A4" s="6"/>
      <c r="B4" s="102" t="s">
        <v>0</v>
      </c>
      <c r="C4" s="102"/>
      <c r="D4" s="103"/>
      <c r="E4" s="103"/>
      <c r="F4" s="8"/>
      <c r="G4" s="9" t="s">
        <v>1</v>
      </c>
      <c r="H4" s="94" t="s">
        <v>52</v>
      </c>
      <c r="I4" s="94"/>
      <c r="J4" s="6"/>
      <c r="K4" s="9"/>
      <c r="L4" s="9"/>
      <c r="M4" s="6"/>
      <c r="N4" s="86"/>
      <c r="O4" s="87"/>
      <c r="P4" s="6"/>
    </row>
    <row r="5" spans="1:22" ht="25.5" customHeight="1" thickBot="1" x14ac:dyDescent="0.3">
      <c r="A5" s="6"/>
      <c r="B5" s="39"/>
      <c r="C5" s="26"/>
      <c r="D5" s="42" t="s">
        <v>2</v>
      </c>
      <c r="E5" s="27"/>
      <c r="F5" s="42" t="s">
        <v>3</v>
      </c>
      <c r="G5" s="92"/>
      <c r="H5" s="92"/>
      <c r="I5" s="93"/>
      <c r="J5" s="6"/>
      <c r="K5" s="10" t="s">
        <v>4</v>
      </c>
      <c r="L5" s="80"/>
      <c r="M5" s="6"/>
      <c r="N5" s="88"/>
      <c r="O5" s="89"/>
      <c r="P5" s="6"/>
    </row>
    <row r="6" spans="1:22" ht="9.75" customHeight="1" thickBot="1" x14ac:dyDescent="0.3">
      <c r="A6" s="6"/>
      <c r="B6" s="6"/>
      <c r="C6" s="2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2" ht="25.5" customHeight="1" thickBot="1" x14ac:dyDescent="0.3">
      <c r="A7" s="6"/>
      <c r="B7" s="40"/>
      <c r="C7" s="41"/>
      <c r="D7" s="42" t="s">
        <v>6</v>
      </c>
      <c r="E7" s="28"/>
      <c r="F7" s="42" t="s">
        <v>7</v>
      </c>
      <c r="G7" s="92"/>
      <c r="H7" s="92"/>
      <c r="I7" s="93"/>
      <c r="J7" s="6"/>
      <c r="K7" s="10" t="s">
        <v>8</v>
      </c>
      <c r="L7" s="80"/>
      <c r="M7" s="6"/>
      <c r="N7" s="90"/>
      <c r="O7" s="91"/>
      <c r="P7" s="6"/>
    </row>
    <row r="8" spans="1:22" ht="9.7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U8" s="11"/>
    </row>
    <row r="9" spans="1:22" ht="27.75" customHeight="1" x14ac:dyDescent="0.4">
      <c r="A9" s="6"/>
      <c r="B9" s="101" t="str">
        <f>IF(C5="Both Shows","Vendors are responsible for getting their booth product from one venue to the other"," ")</f>
        <v xml:space="preserve"> </v>
      </c>
      <c r="C9" s="101"/>
      <c r="D9" s="101"/>
      <c r="E9" s="101"/>
      <c r="F9" s="101"/>
      <c r="G9" s="101"/>
      <c r="H9" s="101"/>
      <c r="I9" s="101"/>
      <c r="J9" s="6"/>
      <c r="K9" s="6"/>
      <c r="L9" s="6"/>
      <c r="M9" s="6"/>
      <c r="N9" s="6"/>
      <c r="O9" s="6"/>
      <c r="P9" s="6"/>
      <c r="T9" s="15" t="s">
        <v>10</v>
      </c>
      <c r="U9" s="16" t="s">
        <v>11</v>
      </c>
      <c r="V9" s="15" t="s">
        <v>12</v>
      </c>
    </row>
    <row r="10" spans="1:22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2" s="15" customFormat="1" ht="75.75" customHeight="1" thickBot="1" x14ac:dyDescent="0.4">
      <c r="A11" s="12"/>
      <c r="B11" s="46" t="s">
        <v>13</v>
      </c>
      <c r="C11" s="47" t="s">
        <v>14</v>
      </c>
      <c r="D11" s="47" t="s">
        <v>15</v>
      </c>
      <c r="E11" s="48" t="s">
        <v>16</v>
      </c>
      <c r="F11" s="48" t="s">
        <v>17</v>
      </c>
      <c r="G11" s="48" t="s">
        <v>18</v>
      </c>
      <c r="H11" s="48" t="s">
        <v>19</v>
      </c>
      <c r="I11" s="49" t="s">
        <v>20</v>
      </c>
      <c r="J11" s="12"/>
      <c r="K11" s="46" t="s">
        <v>21</v>
      </c>
      <c r="L11" s="49" t="s">
        <v>22</v>
      </c>
      <c r="M11" s="12"/>
      <c r="N11" s="38"/>
      <c r="O11" s="38"/>
      <c r="P11" s="12"/>
      <c r="S11" s="7" t="s">
        <v>23</v>
      </c>
      <c r="T11" s="20" t="e">
        <f>H16/F16</f>
        <v>#DIV/0!</v>
      </c>
      <c r="U11" s="7" t="e">
        <f>(G16*F16)/F16</f>
        <v>#DIV/0!</v>
      </c>
      <c r="V11" s="20">
        <f>K16*I16</f>
        <v>0</v>
      </c>
    </row>
    <row r="12" spans="1:22" ht="24" customHeight="1" x14ac:dyDescent="0.35">
      <c r="A12" s="6"/>
      <c r="B12" s="50"/>
      <c r="C12" s="51"/>
      <c r="D12" s="52"/>
      <c r="E12" s="52"/>
      <c r="F12" s="51"/>
      <c r="G12" s="51"/>
      <c r="H12" s="53"/>
      <c r="I12" s="54"/>
      <c r="J12" s="17"/>
      <c r="K12" s="18">
        <f>IF($D12=$S$11,$U12,$G12)</f>
        <v>0</v>
      </c>
      <c r="L12" s="19">
        <f>K12*((H12-I12)/1.05)</f>
        <v>0</v>
      </c>
      <c r="M12" s="17"/>
      <c r="N12" s="38"/>
      <c r="O12" s="38"/>
      <c r="P12" s="17"/>
      <c r="S12" s="7" t="s">
        <v>24</v>
      </c>
      <c r="T12" s="7" t="e">
        <f t="shared" ref="T12:T27" si="0">H12/F12</f>
        <v>#DIV/0!</v>
      </c>
      <c r="U12" s="7" t="e">
        <f>((G12*F12)-3)/F12</f>
        <v>#DIV/0!</v>
      </c>
      <c r="V12" s="20">
        <f>K12*I12</f>
        <v>0</v>
      </c>
    </row>
    <row r="13" spans="1:22" ht="24" customHeight="1" x14ac:dyDescent="0.35">
      <c r="A13" s="6"/>
      <c r="B13" s="2"/>
      <c r="C13" s="3"/>
      <c r="D13" s="1"/>
      <c r="E13" s="1"/>
      <c r="F13" s="3"/>
      <c r="G13" s="3"/>
      <c r="H13" s="4"/>
      <c r="I13" s="5"/>
      <c r="J13" s="17"/>
      <c r="K13" s="21">
        <f t="shared" ref="K13:K27" si="1">IF($D13=$S$11,$U13,$G13)</f>
        <v>0</v>
      </c>
      <c r="L13" s="22">
        <f t="shared" ref="L13:L27" si="2">K13*((H13-I13)/1.05)</f>
        <v>0</v>
      </c>
      <c r="M13" s="17"/>
      <c r="N13" s="38"/>
      <c r="O13" s="38"/>
      <c r="P13" s="17"/>
      <c r="S13" s="7" t="s">
        <v>25</v>
      </c>
      <c r="T13" s="7" t="e">
        <f t="shared" si="0"/>
        <v>#DIV/0!</v>
      </c>
      <c r="U13" s="7" t="e">
        <f t="shared" ref="U13:U27" si="3">((G13*F13)-3)/F13</f>
        <v>#DIV/0!</v>
      </c>
      <c r="V13" s="20">
        <f t="shared" ref="V13:V27" si="4">K13*I13</f>
        <v>0</v>
      </c>
    </row>
    <row r="14" spans="1:22" ht="24" customHeight="1" x14ac:dyDescent="0.35">
      <c r="A14" s="6"/>
      <c r="B14" s="2"/>
      <c r="C14" s="3"/>
      <c r="D14" s="1"/>
      <c r="E14" s="1"/>
      <c r="F14" s="3"/>
      <c r="G14" s="3"/>
      <c r="H14" s="23"/>
      <c r="I14" s="24"/>
      <c r="J14" s="17"/>
      <c r="K14" s="21">
        <f t="shared" si="1"/>
        <v>0</v>
      </c>
      <c r="L14" s="22">
        <f t="shared" si="2"/>
        <v>0</v>
      </c>
      <c r="M14" s="17"/>
      <c r="N14" s="38"/>
      <c r="O14" s="38"/>
      <c r="P14" s="17"/>
      <c r="S14" s="7" t="s">
        <v>26</v>
      </c>
      <c r="T14" s="7" t="e">
        <f t="shared" si="0"/>
        <v>#DIV/0!</v>
      </c>
      <c r="U14" s="7" t="e">
        <f t="shared" si="3"/>
        <v>#DIV/0!</v>
      </c>
      <c r="V14" s="20">
        <f t="shared" si="4"/>
        <v>0</v>
      </c>
    </row>
    <row r="15" spans="1:22" ht="24" customHeight="1" x14ac:dyDescent="0.35">
      <c r="A15" s="6"/>
      <c r="B15" s="2"/>
      <c r="C15" s="3"/>
      <c r="D15" s="1"/>
      <c r="E15" s="1"/>
      <c r="F15" s="3"/>
      <c r="G15" s="3"/>
      <c r="H15" s="23"/>
      <c r="I15" s="24"/>
      <c r="J15" s="17"/>
      <c r="K15" s="21">
        <f t="shared" si="1"/>
        <v>0</v>
      </c>
      <c r="L15" s="22">
        <f t="shared" si="2"/>
        <v>0</v>
      </c>
      <c r="M15" s="17"/>
      <c r="N15" s="38"/>
      <c r="O15" s="38"/>
      <c r="P15" s="17"/>
      <c r="S15" s="7" t="s">
        <v>27</v>
      </c>
      <c r="T15" s="7" t="e">
        <f t="shared" si="0"/>
        <v>#DIV/0!</v>
      </c>
      <c r="U15" s="7" t="e">
        <f t="shared" si="3"/>
        <v>#DIV/0!</v>
      </c>
      <c r="V15" s="20">
        <f t="shared" si="4"/>
        <v>0</v>
      </c>
    </row>
    <row r="16" spans="1:22" ht="24" customHeight="1" x14ac:dyDescent="0.35">
      <c r="A16" s="6"/>
      <c r="B16" s="2"/>
      <c r="C16" s="3"/>
      <c r="D16" s="1"/>
      <c r="E16" s="1"/>
      <c r="F16" s="3"/>
      <c r="G16" s="3"/>
      <c r="H16" s="23"/>
      <c r="I16" s="24"/>
      <c r="J16" s="17"/>
      <c r="K16" s="21">
        <f t="shared" si="1"/>
        <v>0</v>
      </c>
      <c r="L16" s="22">
        <f t="shared" si="2"/>
        <v>0</v>
      </c>
      <c r="M16" s="17"/>
      <c r="N16" s="38"/>
      <c r="O16" s="38"/>
      <c r="P16" s="17"/>
      <c r="S16" s="7" t="s">
        <v>28</v>
      </c>
      <c r="T16" s="7" t="e">
        <f t="shared" si="0"/>
        <v>#DIV/0!</v>
      </c>
      <c r="U16" s="7" t="e">
        <f t="shared" si="3"/>
        <v>#DIV/0!</v>
      </c>
      <c r="V16" s="20">
        <f t="shared" si="4"/>
        <v>0</v>
      </c>
    </row>
    <row r="17" spans="1:22" ht="24" customHeight="1" x14ac:dyDescent="0.35">
      <c r="A17" s="6"/>
      <c r="B17" s="2"/>
      <c r="C17" s="3"/>
      <c r="D17" s="1"/>
      <c r="E17" s="1"/>
      <c r="F17" s="3"/>
      <c r="G17" s="3"/>
      <c r="H17" s="23"/>
      <c r="I17" s="24"/>
      <c r="J17" s="17"/>
      <c r="K17" s="21">
        <f t="shared" si="1"/>
        <v>0</v>
      </c>
      <c r="L17" s="22">
        <f t="shared" si="2"/>
        <v>0</v>
      </c>
      <c r="M17" s="17"/>
      <c r="N17" s="38"/>
      <c r="O17" s="38"/>
      <c r="P17" s="17"/>
      <c r="S17" s="7" t="s">
        <v>5</v>
      </c>
      <c r="T17" s="7" t="e">
        <f t="shared" si="0"/>
        <v>#DIV/0!</v>
      </c>
      <c r="U17" s="7" t="e">
        <f t="shared" si="3"/>
        <v>#DIV/0!</v>
      </c>
      <c r="V17" s="20">
        <f t="shared" si="4"/>
        <v>0</v>
      </c>
    </row>
    <row r="18" spans="1:22" ht="24" customHeight="1" x14ac:dyDescent="0.35">
      <c r="A18" s="6"/>
      <c r="B18" s="2"/>
      <c r="C18" s="3"/>
      <c r="D18" s="1"/>
      <c r="E18" s="1"/>
      <c r="F18" s="3"/>
      <c r="G18" s="3"/>
      <c r="H18" s="23"/>
      <c r="I18" s="24"/>
      <c r="J18" s="17"/>
      <c r="K18" s="21">
        <f t="shared" si="1"/>
        <v>0</v>
      </c>
      <c r="L18" s="22">
        <f t="shared" si="2"/>
        <v>0</v>
      </c>
      <c r="M18" s="17"/>
      <c r="N18" s="38"/>
      <c r="O18" s="38"/>
      <c r="P18" s="17"/>
      <c r="S18" s="7" t="s">
        <v>29</v>
      </c>
      <c r="T18" s="7" t="e">
        <f t="shared" si="0"/>
        <v>#DIV/0!</v>
      </c>
      <c r="U18" s="7" t="e">
        <f t="shared" si="3"/>
        <v>#DIV/0!</v>
      </c>
      <c r="V18" s="20">
        <f t="shared" si="4"/>
        <v>0</v>
      </c>
    </row>
    <row r="19" spans="1:22" ht="24" customHeight="1" x14ac:dyDescent="0.35">
      <c r="A19" s="6"/>
      <c r="B19" s="2"/>
      <c r="C19" s="3"/>
      <c r="D19" s="1"/>
      <c r="E19" s="1"/>
      <c r="F19" s="3"/>
      <c r="G19" s="3"/>
      <c r="H19" s="23"/>
      <c r="I19" s="24"/>
      <c r="J19" s="17"/>
      <c r="K19" s="21">
        <f t="shared" si="1"/>
        <v>0</v>
      </c>
      <c r="L19" s="22">
        <f t="shared" si="2"/>
        <v>0</v>
      </c>
      <c r="M19" s="17"/>
      <c r="N19" s="38"/>
      <c r="O19" s="38"/>
      <c r="P19" s="17"/>
      <c r="T19" s="7" t="e">
        <f t="shared" si="0"/>
        <v>#DIV/0!</v>
      </c>
      <c r="U19" s="7" t="e">
        <f t="shared" si="3"/>
        <v>#DIV/0!</v>
      </c>
      <c r="V19" s="20">
        <f t="shared" si="4"/>
        <v>0</v>
      </c>
    </row>
    <row r="20" spans="1:22" ht="24" customHeight="1" x14ac:dyDescent="0.35">
      <c r="A20" s="6"/>
      <c r="B20" s="2"/>
      <c r="C20" s="3"/>
      <c r="D20" s="1"/>
      <c r="E20" s="1"/>
      <c r="F20" s="3"/>
      <c r="G20" s="3"/>
      <c r="H20" s="23"/>
      <c r="I20" s="24"/>
      <c r="J20" s="17"/>
      <c r="K20" s="21">
        <f t="shared" si="1"/>
        <v>0</v>
      </c>
      <c r="L20" s="22">
        <f t="shared" si="2"/>
        <v>0</v>
      </c>
      <c r="M20" s="17"/>
      <c r="N20" s="38"/>
      <c r="O20" s="38"/>
      <c r="P20" s="17"/>
      <c r="T20" s="7" t="e">
        <f t="shared" si="0"/>
        <v>#DIV/0!</v>
      </c>
      <c r="U20" s="7" t="e">
        <f t="shared" si="3"/>
        <v>#DIV/0!</v>
      </c>
      <c r="V20" s="20">
        <f t="shared" si="4"/>
        <v>0</v>
      </c>
    </row>
    <row r="21" spans="1:22" ht="24" customHeight="1" x14ac:dyDescent="0.35">
      <c r="A21" s="6"/>
      <c r="B21" s="2"/>
      <c r="C21" s="3"/>
      <c r="D21" s="1"/>
      <c r="E21" s="1"/>
      <c r="F21" s="3"/>
      <c r="G21" s="3"/>
      <c r="H21" s="23"/>
      <c r="I21" s="24"/>
      <c r="J21" s="17"/>
      <c r="K21" s="21">
        <f t="shared" si="1"/>
        <v>0</v>
      </c>
      <c r="L21" s="22">
        <f t="shared" si="2"/>
        <v>0</v>
      </c>
      <c r="M21" s="17"/>
      <c r="N21" s="38"/>
      <c r="O21" s="38"/>
      <c r="P21" s="17"/>
      <c r="T21" s="7" t="e">
        <f t="shared" si="0"/>
        <v>#DIV/0!</v>
      </c>
      <c r="U21" s="7" t="e">
        <f t="shared" si="3"/>
        <v>#DIV/0!</v>
      </c>
      <c r="V21" s="20">
        <f t="shared" si="4"/>
        <v>0</v>
      </c>
    </row>
    <row r="22" spans="1:22" ht="24" customHeight="1" x14ac:dyDescent="0.35">
      <c r="A22" s="6"/>
      <c r="B22" s="2"/>
      <c r="C22" s="3"/>
      <c r="D22" s="1"/>
      <c r="E22" s="1"/>
      <c r="F22" s="3"/>
      <c r="G22" s="3"/>
      <c r="H22" s="23"/>
      <c r="I22" s="24"/>
      <c r="J22" s="17"/>
      <c r="K22" s="21">
        <f t="shared" si="1"/>
        <v>0</v>
      </c>
      <c r="L22" s="22">
        <f t="shared" si="2"/>
        <v>0</v>
      </c>
      <c r="M22" s="17"/>
      <c r="N22" s="38"/>
      <c r="O22" s="38"/>
      <c r="P22" s="17"/>
      <c r="S22" s="7" t="s">
        <v>30</v>
      </c>
      <c r="T22" s="7" t="e">
        <f t="shared" si="0"/>
        <v>#DIV/0!</v>
      </c>
      <c r="U22" s="7" t="e">
        <f t="shared" si="3"/>
        <v>#DIV/0!</v>
      </c>
      <c r="V22" s="20">
        <f t="shared" si="4"/>
        <v>0</v>
      </c>
    </row>
    <row r="23" spans="1:22" ht="24" customHeight="1" x14ac:dyDescent="0.35">
      <c r="A23" s="6"/>
      <c r="B23" s="2"/>
      <c r="C23" s="3"/>
      <c r="D23" s="1"/>
      <c r="E23" s="1"/>
      <c r="F23" s="3"/>
      <c r="G23" s="3"/>
      <c r="H23" s="23"/>
      <c r="I23" s="24"/>
      <c r="J23" s="17"/>
      <c r="K23" s="21">
        <f t="shared" si="1"/>
        <v>0</v>
      </c>
      <c r="L23" s="22">
        <f t="shared" si="2"/>
        <v>0</v>
      </c>
      <c r="M23" s="17"/>
      <c r="N23" s="38"/>
      <c r="O23" s="38"/>
      <c r="P23" s="17"/>
      <c r="S23" s="7" t="s">
        <v>31</v>
      </c>
      <c r="T23" s="7" t="e">
        <f t="shared" si="0"/>
        <v>#DIV/0!</v>
      </c>
      <c r="U23" s="7" t="e">
        <f t="shared" si="3"/>
        <v>#DIV/0!</v>
      </c>
      <c r="V23" s="20">
        <f t="shared" si="4"/>
        <v>0</v>
      </c>
    </row>
    <row r="24" spans="1:22" ht="24" customHeight="1" x14ac:dyDescent="0.35">
      <c r="A24" s="6"/>
      <c r="B24" s="2"/>
      <c r="C24" s="3"/>
      <c r="D24" s="1"/>
      <c r="E24" s="1"/>
      <c r="F24" s="3"/>
      <c r="G24" s="3"/>
      <c r="H24" s="23"/>
      <c r="I24" s="24"/>
      <c r="J24" s="17"/>
      <c r="K24" s="21">
        <f t="shared" si="1"/>
        <v>0</v>
      </c>
      <c r="L24" s="22">
        <f t="shared" si="2"/>
        <v>0</v>
      </c>
      <c r="M24" s="17"/>
      <c r="N24" s="38"/>
      <c r="O24" s="38"/>
      <c r="P24" s="17"/>
      <c r="S24" s="7" t="s">
        <v>32</v>
      </c>
      <c r="T24" s="7" t="e">
        <f t="shared" si="0"/>
        <v>#DIV/0!</v>
      </c>
      <c r="U24" s="7" t="e">
        <f t="shared" si="3"/>
        <v>#DIV/0!</v>
      </c>
      <c r="V24" s="20">
        <f t="shared" si="4"/>
        <v>0</v>
      </c>
    </row>
    <row r="25" spans="1:22" ht="24" customHeight="1" x14ac:dyDescent="0.35">
      <c r="A25" s="6"/>
      <c r="B25" s="2"/>
      <c r="C25" s="3"/>
      <c r="D25" s="1"/>
      <c r="E25" s="1"/>
      <c r="F25" s="3"/>
      <c r="G25" s="3"/>
      <c r="H25" s="23"/>
      <c r="I25" s="24"/>
      <c r="J25" s="17"/>
      <c r="K25" s="21">
        <f t="shared" si="1"/>
        <v>0</v>
      </c>
      <c r="L25" s="22">
        <f t="shared" si="2"/>
        <v>0</v>
      </c>
      <c r="M25" s="17"/>
      <c r="N25" s="38"/>
      <c r="O25" s="38"/>
      <c r="P25" s="17"/>
      <c r="S25" s="7" t="s">
        <v>9</v>
      </c>
      <c r="T25" s="7" t="e">
        <f t="shared" si="0"/>
        <v>#DIV/0!</v>
      </c>
      <c r="U25" s="7" t="e">
        <f t="shared" si="3"/>
        <v>#DIV/0!</v>
      </c>
      <c r="V25" s="20">
        <f t="shared" si="4"/>
        <v>0</v>
      </c>
    </row>
    <row r="26" spans="1:22" ht="24" customHeight="1" x14ac:dyDescent="0.35">
      <c r="A26" s="6"/>
      <c r="B26" s="2"/>
      <c r="C26" s="3"/>
      <c r="D26" s="1"/>
      <c r="E26" s="1"/>
      <c r="F26" s="3"/>
      <c r="G26" s="3"/>
      <c r="H26" s="23"/>
      <c r="I26" s="24"/>
      <c r="J26" s="17"/>
      <c r="K26" s="21">
        <f t="shared" si="1"/>
        <v>0</v>
      </c>
      <c r="L26" s="22">
        <f t="shared" si="2"/>
        <v>0</v>
      </c>
      <c r="M26" s="17"/>
      <c r="N26" s="38"/>
      <c r="O26" s="38"/>
      <c r="P26" s="17"/>
      <c r="S26" s="7" t="s">
        <v>33</v>
      </c>
      <c r="T26" s="7" t="e">
        <f t="shared" si="0"/>
        <v>#DIV/0!</v>
      </c>
      <c r="U26" s="7" t="e">
        <f t="shared" si="3"/>
        <v>#DIV/0!</v>
      </c>
      <c r="V26" s="20">
        <f t="shared" si="4"/>
        <v>0</v>
      </c>
    </row>
    <row r="27" spans="1:22" ht="24" customHeight="1" thickBot="1" x14ac:dyDescent="0.4">
      <c r="A27" s="6"/>
      <c r="B27" s="55"/>
      <c r="C27" s="56"/>
      <c r="D27" s="81"/>
      <c r="E27" s="57"/>
      <c r="F27" s="56"/>
      <c r="G27" s="56"/>
      <c r="H27" s="58"/>
      <c r="I27" s="59"/>
      <c r="J27" s="17"/>
      <c r="K27" s="60">
        <f t="shared" si="1"/>
        <v>0</v>
      </c>
      <c r="L27" s="61">
        <f t="shared" si="2"/>
        <v>0</v>
      </c>
      <c r="M27" s="17"/>
      <c r="N27" s="38"/>
      <c r="O27" s="38"/>
      <c r="P27" s="17"/>
      <c r="T27" s="7" t="e">
        <f t="shared" si="0"/>
        <v>#DIV/0!</v>
      </c>
      <c r="U27" s="7" t="e">
        <f t="shared" si="3"/>
        <v>#DIV/0!</v>
      </c>
      <c r="V27" s="20">
        <f t="shared" si="4"/>
        <v>0</v>
      </c>
    </row>
    <row r="28" spans="1:22" ht="2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V28" s="20"/>
    </row>
    <row r="29" spans="1:22" ht="24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29" t="s">
        <v>34</v>
      </c>
      <c r="L29" s="30">
        <f>SUM(L12:L27)</f>
        <v>0</v>
      </c>
      <c r="M29" s="6"/>
      <c r="N29" s="6"/>
      <c r="O29" s="6"/>
      <c r="P29" s="6"/>
      <c r="V29" s="20"/>
    </row>
    <row r="30" spans="1:22" ht="24" customHeight="1" x14ac:dyDescent="0.25">
      <c r="A30" s="6"/>
      <c r="B30" s="97"/>
      <c r="C30" s="97"/>
      <c r="D30" s="97"/>
      <c r="E30" s="97"/>
      <c r="F30" s="97"/>
      <c r="G30" s="97"/>
      <c r="H30" s="97"/>
      <c r="I30" s="97"/>
      <c r="J30" s="6"/>
      <c r="K30" s="31" t="s">
        <v>35</v>
      </c>
      <c r="L30" s="32">
        <f>SUM(V12:V27)</f>
        <v>0</v>
      </c>
      <c r="M30" s="6"/>
      <c r="N30" s="6"/>
      <c r="O30" s="6"/>
      <c r="P30" s="6"/>
      <c r="V30" s="20"/>
    </row>
    <row r="31" spans="1:22" ht="29" customHeight="1" x14ac:dyDescent="0.25">
      <c r="A31" s="6"/>
      <c r="B31" s="97"/>
      <c r="C31" s="97"/>
      <c r="D31" s="97"/>
      <c r="E31" s="97"/>
      <c r="F31" s="97"/>
      <c r="G31" s="97"/>
      <c r="H31" s="97"/>
      <c r="I31" s="97"/>
      <c r="J31" s="6"/>
      <c r="K31" s="33" t="str">
        <f>IF($L$7=$S$26,"4% SOBEYS SURCHARGE","6% SOBEYS SURCHARGE")</f>
        <v>6% SOBEYS SURCHARGE</v>
      </c>
      <c r="L31" s="32">
        <f>L29*IF($L$7=$S$26,0.04,0.06)</f>
        <v>0</v>
      </c>
      <c r="M31" s="6"/>
      <c r="N31" s="6"/>
      <c r="O31" s="6"/>
      <c r="P31" s="6"/>
      <c r="T31" s="7" t="e">
        <f t="shared" ref="T31" si="5">H31/F31</f>
        <v>#DIV/0!</v>
      </c>
      <c r="U31" s="7" t="e">
        <f t="shared" ref="U31" si="6">((G31*F31)-3)/F31</f>
        <v>#DIV/0!</v>
      </c>
      <c r="V31" s="20" t="e">
        <f t="shared" ref="V31" si="7">K31*I31</f>
        <v>#VALUE!</v>
      </c>
    </row>
    <row r="32" spans="1:22" ht="24" customHeight="1" x14ac:dyDescent="0.25">
      <c r="A32" s="6"/>
      <c r="B32" s="97"/>
      <c r="C32" s="97"/>
      <c r="D32" s="97"/>
      <c r="E32" s="97"/>
      <c r="F32" s="97"/>
      <c r="G32" s="97"/>
      <c r="H32" s="97"/>
      <c r="I32" s="97"/>
      <c r="J32" s="6"/>
      <c r="K32" s="33" t="s">
        <v>36</v>
      </c>
      <c r="L32" s="32">
        <f>(L29+L31)*0.05</f>
        <v>0</v>
      </c>
      <c r="M32" s="6"/>
      <c r="N32" s="6"/>
      <c r="O32" s="6"/>
      <c r="P32" s="6"/>
      <c r="V32" s="20"/>
    </row>
    <row r="33" spans="1:22" ht="24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34"/>
      <c r="L33" s="35"/>
      <c r="M33" s="6"/>
      <c r="N33" s="6"/>
      <c r="O33" s="6"/>
      <c r="P33" s="6"/>
      <c r="V33" s="20"/>
    </row>
    <row r="34" spans="1:22" ht="24" customHeight="1" thickBo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36" t="s">
        <v>37</v>
      </c>
      <c r="L34" s="37">
        <f>SUM(L29:L32)</f>
        <v>0</v>
      </c>
      <c r="M34" s="6"/>
      <c r="N34" s="6"/>
      <c r="O34" s="38"/>
      <c r="P34" s="6"/>
      <c r="V34" s="20"/>
    </row>
    <row r="35" spans="1:22" ht="43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8"/>
      <c r="P35" s="6"/>
      <c r="V35" s="20"/>
    </row>
    <row r="36" spans="1:22" ht="24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8"/>
      <c r="P36" s="6"/>
      <c r="V36" s="20"/>
    </row>
    <row r="37" spans="1:22" ht="24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8"/>
      <c r="P37" s="6"/>
      <c r="V37" s="20"/>
    </row>
    <row r="38" spans="1:22" ht="24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8"/>
      <c r="P38" s="6"/>
      <c r="V38" s="20"/>
    </row>
    <row r="39" spans="1:22" ht="24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8"/>
      <c r="P39" s="6"/>
      <c r="V39" s="20"/>
    </row>
    <row r="40" spans="1:22" ht="24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8"/>
      <c r="P40" s="6"/>
      <c r="V40" s="20"/>
    </row>
    <row r="41" spans="1:22" ht="24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38"/>
      <c r="P41" s="6"/>
      <c r="V41" s="20"/>
    </row>
    <row r="42" spans="1:22" ht="24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8"/>
      <c r="P42" s="6"/>
      <c r="V42" s="20"/>
    </row>
    <row r="43" spans="1:22" ht="24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38"/>
      <c r="P43" s="6"/>
    </row>
    <row r="44" spans="1:22" ht="24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8"/>
      <c r="P44" s="6"/>
    </row>
    <row r="45" spans="1:22" ht="24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38"/>
      <c r="P45" s="6"/>
    </row>
    <row r="46" spans="1:22" ht="24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8"/>
      <c r="P46" s="6"/>
    </row>
    <row r="47" spans="1:22" ht="24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38"/>
      <c r="P47" s="6"/>
    </row>
    <row r="48" spans="1:22" ht="24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38"/>
      <c r="P48" s="6"/>
    </row>
    <row r="49" spans="1:16" ht="14.5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38"/>
      <c r="P49" s="6"/>
    </row>
    <row r="50" spans="1:1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</sheetData>
  <sheetProtection algorithmName="SHA-512" hashValue="FSwdWn4YKBZ5QM8MRNFH9w9ApAKStZLjXP8ie+pLBVezQd9zE7efKZBct0cqzxTIXbZ6yPzOFIOHr1D/PwdTNA==" saltValue="KTcSOOcrSnRAd+TYsvAW5g==" spinCount="100000" sheet="1" selectLockedCells="1"/>
  <dataConsolidate/>
  <mergeCells count="11">
    <mergeCell ref="B30:I32"/>
    <mergeCell ref="B1:M1"/>
    <mergeCell ref="B3:M3"/>
    <mergeCell ref="B9:I9"/>
    <mergeCell ref="B4:E4"/>
    <mergeCell ref="N2:O5"/>
    <mergeCell ref="N7:O7"/>
    <mergeCell ref="G5:I5"/>
    <mergeCell ref="G7:I7"/>
    <mergeCell ref="H4:I4"/>
    <mergeCell ref="B2:M2"/>
  </mergeCells>
  <dataValidations count="4">
    <dataValidation type="list" allowBlank="1" showInputMessage="1" showErrorMessage="1" sqref="L5" xr:uid="{00000000-0002-0000-0000-000000000000}">
      <formula1>$S$16:$S$18</formula1>
    </dataValidation>
    <dataValidation type="list" allowBlank="1" showInputMessage="1" showErrorMessage="1" sqref="C7" xr:uid="{00000000-0002-0000-0000-000001000000}">
      <formula1>$S$31:$S$34</formula1>
    </dataValidation>
    <dataValidation type="list" allowBlank="1" showInputMessage="1" showErrorMessage="1" sqref="L7" xr:uid="{00000000-0002-0000-0000-000002000000}">
      <formula1>$S$22:$S$26</formula1>
    </dataValidation>
    <dataValidation type="list" allowBlank="1" showInputMessage="1" showErrorMessage="1" sqref="D12:D27" xr:uid="{8BC94E27-69E0-4BBB-AF13-F120E6764F3B}">
      <formula1>$S$12:$S$15</formula1>
    </dataValidation>
  </dataValidations>
  <printOptions horizontalCentered="1" verticalCentered="1"/>
  <pageMargins left="0.66" right="0.36" top="0.28999999999999998" bottom="0.28999999999999998" header="0.3" footer="0.3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6"/>
    <pageSetUpPr fitToPage="1"/>
  </sheetPr>
  <dimension ref="A1:Y39"/>
  <sheetViews>
    <sheetView showGridLines="0" view="pageBreakPreview" zoomScale="65" zoomScaleNormal="65" zoomScaleSheetLayoutView="65" workbookViewId="0">
      <selection activeCell="E5" sqref="E5"/>
    </sheetView>
  </sheetViews>
  <sheetFormatPr defaultColWidth="9.08984375" defaultRowHeight="13.5" x14ac:dyDescent="0.25"/>
  <cols>
    <col min="1" max="1" width="5.6328125" style="7" customWidth="1"/>
    <col min="2" max="3" width="28.08984375" style="7" customWidth="1"/>
    <col min="4" max="4" width="20.36328125" style="7" customWidth="1"/>
    <col min="5" max="5" width="46.36328125" style="7" customWidth="1"/>
    <col min="6" max="7" width="18.54296875" style="7" customWidth="1"/>
    <col min="8" max="9" width="17.36328125" style="7" customWidth="1"/>
    <col min="10" max="10" width="5.6328125" style="7" customWidth="1"/>
    <col min="11" max="11" width="21.6328125" style="7" customWidth="1"/>
    <col min="12" max="12" width="17.08984375" style="7" customWidth="1"/>
    <col min="13" max="13" width="5.6328125" style="7" customWidth="1"/>
    <col min="14" max="17" width="9.08984375" style="7" hidden="1" customWidth="1"/>
    <col min="18" max="18" width="10.36328125" style="7" hidden="1" customWidth="1"/>
    <col min="19" max="25" width="9.08984375" style="7" hidden="1" customWidth="1"/>
    <col min="26" max="26" width="9.08984375" style="7" customWidth="1"/>
    <col min="27" max="16384" width="9.08984375" style="7"/>
  </cols>
  <sheetData>
    <row r="1" spans="1:19" ht="75" customHeight="1" x14ac:dyDescent="0.25">
      <c r="A1" s="6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9" ht="21.75" customHeight="1" x14ac:dyDescent="0.45">
      <c r="A2" s="6"/>
      <c r="B2" s="95" t="s">
        <v>49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9" ht="18.75" customHeight="1" x14ac:dyDescent="0.35">
      <c r="A3" s="6"/>
      <c r="B3" s="99" t="s">
        <v>51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9" ht="38.25" customHeight="1" thickBot="1" x14ac:dyDescent="0.35">
      <c r="A4" s="6"/>
      <c r="B4" s="102"/>
      <c r="C4" s="102"/>
      <c r="D4" s="103"/>
      <c r="E4" s="103"/>
      <c r="F4" s="8"/>
      <c r="G4" s="9"/>
      <c r="H4" s="107"/>
      <c r="I4" s="107"/>
      <c r="J4" s="6"/>
      <c r="K4" s="9"/>
      <c r="L4" s="9"/>
      <c r="M4" s="6"/>
    </row>
    <row r="5" spans="1:19" ht="22.25" customHeight="1" thickBot="1" x14ac:dyDescent="0.35">
      <c r="A5" s="6"/>
      <c r="B5" s="44" t="s">
        <v>38</v>
      </c>
      <c r="C5" s="45"/>
      <c r="D5" s="42" t="s">
        <v>2</v>
      </c>
      <c r="E5" s="77" t="str">
        <f>IF('Calgary Order Form'!E5="","",'Calgary Order Form'!E5)</f>
        <v/>
      </c>
      <c r="F5" s="10" t="s">
        <v>3</v>
      </c>
      <c r="G5" s="104" t="str">
        <f>IF('Calgary Order Form'!G5="","",'Calgary Order Form'!G5)</f>
        <v/>
      </c>
      <c r="H5" s="105" t="str">
        <f>IF('Calgary Order Form'!H5="","",'Calgary Order Form'!H5)</f>
        <v/>
      </c>
      <c r="I5" s="106" t="str">
        <f>IF('Calgary Order Form'!I5="","",'Calgary Order Form'!I5)</f>
        <v/>
      </c>
      <c r="J5" s="6"/>
      <c r="K5" s="10" t="s">
        <v>4</v>
      </c>
      <c r="L5" s="79" t="str">
        <f>IF('Calgary Order Form'!L5="","",'Calgary Order Form'!L5)</f>
        <v/>
      </c>
      <c r="M5" s="6"/>
    </row>
    <row r="6" spans="1:19" ht="9.75" customHeight="1" thickBot="1" x14ac:dyDescent="0.3">
      <c r="A6" s="6"/>
      <c r="B6" s="6"/>
      <c r="C6" s="2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9" ht="22.25" customHeight="1" thickBot="1" x14ac:dyDescent="0.3">
      <c r="A7" s="6"/>
      <c r="B7" s="40"/>
      <c r="C7" s="45"/>
      <c r="D7" s="42" t="s">
        <v>6</v>
      </c>
      <c r="E7" s="78" t="str">
        <f>IF('Calgary Order Form'!E7="","",'Calgary Order Form'!E7)</f>
        <v/>
      </c>
      <c r="F7" s="10" t="s">
        <v>7</v>
      </c>
      <c r="G7" s="104" t="str">
        <f>IF('Calgary Order Form'!G7="","",'Calgary Order Form'!G7)</f>
        <v/>
      </c>
      <c r="H7" s="105" t="str">
        <f>IF('Calgary Order Form'!H7="","",'Calgary Order Form'!H7)</f>
        <v/>
      </c>
      <c r="I7" s="106" t="str">
        <f>IF('Calgary Order Form'!I7="","",'Calgary Order Form'!I7)</f>
        <v/>
      </c>
      <c r="J7" s="6"/>
      <c r="K7" s="82" t="s">
        <v>8</v>
      </c>
      <c r="L7" s="83" t="str">
        <f>IF('Calgary Order Form'!L7="","",'Calgary Order Form'!L7)</f>
        <v/>
      </c>
      <c r="M7" s="6"/>
    </row>
    <row r="8" spans="1:19" ht="9.7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R8" s="11"/>
    </row>
    <row r="9" spans="1:19" ht="27.75" customHeight="1" x14ac:dyDescent="0.4">
      <c r="A9" s="6"/>
      <c r="B9" s="101" t="str">
        <f>IF(C5="Both Shows","Vendors are responsible for getting their booth product from one venue to the other"," ")</f>
        <v xml:space="preserve"> </v>
      </c>
      <c r="C9" s="101"/>
      <c r="D9" s="101"/>
      <c r="E9" s="101"/>
      <c r="F9" s="101"/>
      <c r="G9" s="101"/>
      <c r="H9" s="101"/>
      <c r="I9" s="101"/>
      <c r="J9" s="6"/>
      <c r="K9" s="6"/>
      <c r="L9" s="6"/>
      <c r="M9" s="6"/>
      <c r="R9" s="11"/>
    </row>
    <row r="10" spans="1:19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9" s="15" customFormat="1" ht="72.75" customHeight="1" thickBot="1" x14ac:dyDescent="0.3">
      <c r="A11" s="12"/>
      <c r="B11" s="46" t="s">
        <v>13</v>
      </c>
      <c r="C11" s="47" t="s">
        <v>14</v>
      </c>
      <c r="D11" s="47" t="s">
        <v>15</v>
      </c>
      <c r="E11" s="48" t="s">
        <v>16</v>
      </c>
      <c r="F11" s="48" t="s">
        <v>17</v>
      </c>
      <c r="G11" s="48" t="s">
        <v>18</v>
      </c>
      <c r="H11" s="48" t="s">
        <v>39</v>
      </c>
      <c r="I11" s="49" t="s">
        <v>20</v>
      </c>
      <c r="J11" s="12"/>
      <c r="K11" s="13" t="s">
        <v>21</v>
      </c>
      <c r="L11" s="14" t="s">
        <v>22</v>
      </c>
      <c r="M11" s="12"/>
      <c r="Q11" s="15" t="s">
        <v>10</v>
      </c>
      <c r="R11" s="16" t="s">
        <v>11</v>
      </c>
      <c r="S11" s="15" t="s">
        <v>12</v>
      </c>
    </row>
    <row r="12" spans="1:19" ht="24" customHeight="1" x14ac:dyDescent="0.25">
      <c r="A12" s="6"/>
      <c r="B12" s="62" t="str">
        <f>IF('Calgary Order Form'!B12="","",'Calgary Order Form'!B12)</f>
        <v/>
      </c>
      <c r="C12" s="63" t="str">
        <f>IF('Calgary Order Form'!C12="","",'Calgary Order Form'!C12)</f>
        <v/>
      </c>
      <c r="D12" s="63" t="str">
        <f>IF('Calgary Order Form'!D12="","",'Calgary Order Form'!D12)</f>
        <v/>
      </c>
      <c r="E12" s="63" t="str">
        <f>IF('Calgary Order Form'!E12="","",'Calgary Order Form'!E12)</f>
        <v/>
      </c>
      <c r="F12" s="64" t="str">
        <f>IF('Calgary Order Form'!F12="","",'Calgary Order Form'!F12)</f>
        <v/>
      </c>
      <c r="G12" s="64" t="str">
        <f>IF('Calgary Order Form'!G12="","",'Calgary Order Form'!G12)</f>
        <v/>
      </c>
      <c r="H12" s="65" t="str">
        <f>IF('Calgary Order Form'!H12="","",'Calgary Order Form'!H12)</f>
        <v/>
      </c>
      <c r="I12" s="66" t="str">
        <f>IF('Calgary Order Form'!I12="","",'Calgary Order Form'!I12)</f>
        <v/>
      </c>
      <c r="J12" s="17"/>
      <c r="K12" s="18">
        <f>IF('Calgary Order Form'!K12="","",'Calgary Order Form'!K12)</f>
        <v>0</v>
      </c>
      <c r="L12" s="19">
        <f>IFERROR(K12*((H12-I12)/1.05),0)</f>
        <v>0</v>
      </c>
      <c r="M12" s="17"/>
      <c r="P12" s="7" t="s">
        <v>40</v>
      </c>
      <c r="Q12" s="7">
        <f>IFERROR(H12/F12,0)</f>
        <v>0</v>
      </c>
      <c r="R12" s="7">
        <f>IFERROR(((G12*F12)-3)/F12,0)</f>
        <v>0</v>
      </c>
      <c r="S12" s="20">
        <f>IFERROR(K12*I12,0)</f>
        <v>0</v>
      </c>
    </row>
    <row r="13" spans="1:19" ht="24" customHeight="1" x14ac:dyDescent="0.25">
      <c r="A13" s="6"/>
      <c r="B13" s="67" t="str">
        <f>IF('Calgary Order Form'!B13="","",'Calgary Order Form'!B13)</f>
        <v/>
      </c>
      <c r="C13" s="68" t="str">
        <f>IF('Calgary Order Form'!C13="","",'Calgary Order Form'!C13)</f>
        <v/>
      </c>
      <c r="D13" s="68" t="str">
        <f>IF('Calgary Order Form'!D13="","",'Calgary Order Form'!D13)</f>
        <v/>
      </c>
      <c r="E13" s="68" t="str">
        <f>IF('Calgary Order Form'!E13="","",'Calgary Order Form'!E13)</f>
        <v/>
      </c>
      <c r="F13" s="69" t="str">
        <f>IF('Calgary Order Form'!F13="","",'Calgary Order Form'!F13)</f>
        <v/>
      </c>
      <c r="G13" s="69" t="str">
        <f>IF('Calgary Order Form'!G13="","",'Calgary Order Form'!G13)</f>
        <v/>
      </c>
      <c r="H13" s="70" t="str">
        <f>IF('Calgary Order Form'!H13="","",'Calgary Order Form'!H13)</f>
        <v/>
      </c>
      <c r="I13" s="71" t="str">
        <f>IF('Calgary Order Form'!I13="","",'Calgary Order Form'!I13)</f>
        <v/>
      </c>
      <c r="J13" s="17"/>
      <c r="K13" s="21">
        <f>IF('Calgary Order Form'!K13="","",'Calgary Order Form'!K13)</f>
        <v>0</v>
      </c>
      <c r="L13" s="22">
        <f t="shared" ref="L13:L27" si="0">IFERROR(K13*((H13-I13)/1.05),0)</f>
        <v>0</v>
      </c>
      <c r="M13" s="17"/>
      <c r="P13" s="7" t="s">
        <v>23</v>
      </c>
      <c r="Q13" s="7">
        <f t="shared" ref="Q13:Q27" si="1">IFERROR(H13/F13,0)</f>
        <v>0</v>
      </c>
      <c r="R13" s="7">
        <f t="shared" ref="R13:R27" si="2">IFERROR(((G13*F13)-3)/F13,0)</f>
        <v>0</v>
      </c>
      <c r="S13" s="20">
        <f t="shared" ref="S13:S27" si="3">IFERROR(K13*I13,0)</f>
        <v>0</v>
      </c>
    </row>
    <row r="14" spans="1:19" ht="24" customHeight="1" x14ac:dyDescent="0.25">
      <c r="A14" s="6"/>
      <c r="B14" s="67" t="str">
        <f>IF('Calgary Order Form'!B14="","",'Calgary Order Form'!B14)</f>
        <v/>
      </c>
      <c r="C14" s="68" t="str">
        <f>IF('Calgary Order Form'!C14="","",'Calgary Order Form'!C14)</f>
        <v/>
      </c>
      <c r="D14" s="68" t="str">
        <f>IF('Calgary Order Form'!D14="","",'Calgary Order Form'!D14)</f>
        <v/>
      </c>
      <c r="E14" s="68" t="str">
        <f>IF('Calgary Order Form'!E14="","",'Calgary Order Form'!E14)</f>
        <v/>
      </c>
      <c r="F14" s="69" t="str">
        <f>IF('Calgary Order Form'!F14="","",'Calgary Order Form'!F14)</f>
        <v/>
      </c>
      <c r="G14" s="69" t="str">
        <f>IF('Calgary Order Form'!G14="","",'Calgary Order Form'!G14)</f>
        <v/>
      </c>
      <c r="H14" s="70" t="str">
        <f>IF('Calgary Order Form'!H14="","",'Calgary Order Form'!H14)</f>
        <v/>
      </c>
      <c r="I14" s="71" t="str">
        <f>IF('Calgary Order Form'!I14="","",'Calgary Order Form'!I14)</f>
        <v/>
      </c>
      <c r="J14" s="17"/>
      <c r="K14" s="21">
        <f>IF('Calgary Order Form'!K14="","",'Calgary Order Form'!K14)</f>
        <v>0</v>
      </c>
      <c r="L14" s="22">
        <f t="shared" si="0"/>
        <v>0</v>
      </c>
      <c r="M14" s="17"/>
      <c r="P14" s="7" t="s">
        <v>26</v>
      </c>
      <c r="Q14" s="7">
        <f t="shared" si="1"/>
        <v>0</v>
      </c>
      <c r="R14" s="7">
        <f t="shared" si="2"/>
        <v>0</v>
      </c>
      <c r="S14" s="20">
        <f t="shared" si="3"/>
        <v>0</v>
      </c>
    </row>
    <row r="15" spans="1:19" ht="24" customHeight="1" x14ac:dyDescent="0.25">
      <c r="A15" s="6"/>
      <c r="B15" s="67" t="str">
        <f>IF('Calgary Order Form'!B15="","",'Calgary Order Form'!B15)</f>
        <v/>
      </c>
      <c r="C15" s="68" t="str">
        <f>IF('Calgary Order Form'!C15="","",'Calgary Order Form'!C15)</f>
        <v/>
      </c>
      <c r="D15" s="68" t="str">
        <f>IF('Calgary Order Form'!D15="","",'Calgary Order Form'!D15)</f>
        <v/>
      </c>
      <c r="E15" s="68" t="str">
        <f>IF('Calgary Order Form'!E15="","",'Calgary Order Form'!E15)</f>
        <v/>
      </c>
      <c r="F15" s="69" t="str">
        <f>IF('Calgary Order Form'!F15="","",'Calgary Order Form'!F15)</f>
        <v/>
      </c>
      <c r="G15" s="69" t="str">
        <f>IF('Calgary Order Form'!G15="","",'Calgary Order Form'!G15)</f>
        <v/>
      </c>
      <c r="H15" s="70" t="str">
        <f>IF('Calgary Order Form'!H15="","",'Calgary Order Form'!H15)</f>
        <v/>
      </c>
      <c r="I15" s="71" t="str">
        <f>IF('Calgary Order Form'!I15="","",'Calgary Order Form'!I15)</f>
        <v/>
      </c>
      <c r="J15" s="17"/>
      <c r="K15" s="21">
        <f>IF('Calgary Order Form'!K15="","",'Calgary Order Form'!K15)</f>
        <v>0</v>
      </c>
      <c r="L15" s="22">
        <f t="shared" si="0"/>
        <v>0</v>
      </c>
      <c r="M15" s="17"/>
      <c r="Q15" s="7">
        <f t="shared" si="1"/>
        <v>0</v>
      </c>
      <c r="R15" s="7">
        <f t="shared" si="2"/>
        <v>0</v>
      </c>
      <c r="S15" s="20">
        <f t="shared" si="3"/>
        <v>0</v>
      </c>
    </row>
    <row r="16" spans="1:19" ht="24" customHeight="1" x14ac:dyDescent="0.25">
      <c r="A16" s="6"/>
      <c r="B16" s="67" t="str">
        <f>IF('Calgary Order Form'!B16="","",'Calgary Order Form'!B16)</f>
        <v/>
      </c>
      <c r="C16" s="68" t="str">
        <f>IF('Calgary Order Form'!C16="","",'Calgary Order Form'!C16)</f>
        <v/>
      </c>
      <c r="D16" s="68" t="str">
        <f>IF('Calgary Order Form'!D16="","",'Calgary Order Form'!D16)</f>
        <v/>
      </c>
      <c r="E16" s="68" t="str">
        <f>IF('Calgary Order Form'!E16="","",'Calgary Order Form'!E16)</f>
        <v/>
      </c>
      <c r="F16" s="69" t="str">
        <f>IF('Calgary Order Form'!F16="","",'Calgary Order Form'!F16)</f>
        <v/>
      </c>
      <c r="G16" s="69" t="str">
        <f>IF('Calgary Order Form'!G16="","",'Calgary Order Form'!G16)</f>
        <v/>
      </c>
      <c r="H16" s="70" t="str">
        <f>IF('Calgary Order Form'!H16="","",'Calgary Order Form'!H16)</f>
        <v/>
      </c>
      <c r="I16" s="71" t="str">
        <f>IF('Calgary Order Form'!I16="","",'Calgary Order Form'!I16)</f>
        <v/>
      </c>
      <c r="J16" s="17"/>
      <c r="K16" s="21">
        <f>IF('Calgary Order Form'!K16="","",'Calgary Order Form'!K16)</f>
        <v>0</v>
      </c>
      <c r="L16" s="22">
        <f t="shared" si="0"/>
        <v>0</v>
      </c>
      <c r="M16" s="17"/>
      <c r="P16" s="7" t="s">
        <v>28</v>
      </c>
      <c r="Q16" s="7">
        <f t="shared" si="1"/>
        <v>0</v>
      </c>
      <c r="R16" s="7">
        <f t="shared" si="2"/>
        <v>0</v>
      </c>
      <c r="S16" s="20">
        <f t="shared" si="3"/>
        <v>0</v>
      </c>
    </row>
    <row r="17" spans="1:19" ht="24" customHeight="1" x14ac:dyDescent="0.25">
      <c r="A17" s="6"/>
      <c r="B17" s="67" t="str">
        <f>IF('Calgary Order Form'!B17="","",'Calgary Order Form'!B17)</f>
        <v/>
      </c>
      <c r="C17" s="68" t="str">
        <f>IF('Calgary Order Form'!C17="","",'Calgary Order Form'!C17)</f>
        <v/>
      </c>
      <c r="D17" s="68" t="str">
        <f>IF('Calgary Order Form'!D17="","",'Calgary Order Form'!D17)</f>
        <v/>
      </c>
      <c r="E17" s="68" t="str">
        <f>IF('Calgary Order Form'!E17="","",'Calgary Order Form'!E17)</f>
        <v/>
      </c>
      <c r="F17" s="69" t="str">
        <f>IF('Calgary Order Form'!F17="","",'Calgary Order Form'!F17)</f>
        <v/>
      </c>
      <c r="G17" s="69" t="str">
        <f>IF('Calgary Order Form'!G17="","",'Calgary Order Form'!G17)</f>
        <v/>
      </c>
      <c r="H17" s="70" t="str">
        <f>IF('Calgary Order Form'!H17="","",'Calgary Order Form'!H17)</f>
        <v/>
      </c>
      <c r="I17" s="71" t="str">
        <f>IF('Calgary Order Form'!I17="","",'Calgary Order Form'!I17)</f>
        <v/>
      </c>
      <c r="J17" s="17"/>
      <c r="K17" s="21">
        <f>IF('Calgary Order Form'!K17="","",'Calgary Order Form'!K17)</f>
        <v>0</v>
      </c>
      <c r="L17" s="22">
        <f t="shared" si="0"/>
        <v>0</v>
      </c>
      <c r="M17" s="17"/>
      <c r="P17" s="7" t="s">
        <v>5</v>
      </c>
      <c r="Q17" s="7">
        <f t="shared" si="1"/>
        <v>0</v>
      </c>
      <c r="R17" s="7">
        <f t="shared" si="2"/>
        <v>0</v>
      </c>
      <c r="S17" s="20">
        <f t="shared" si="3"/>
        <v>0</v>
      </c>
    </row>
    <row r="18" spans="1:19" ht="24" customHeight="1" x14ac:dyDescent="0.25">
      <c r="A18" s="6"/>
      <c r="B18" s="67" t="str">
        <f>IF('Calgary Order Form'!B18="","",'Calgary Order Form'!B18)</f>
        <v/>
      </c>
      <c r="C18" s="68" t="str">
        <f>IF('Calgary Order Form'!C18="","",'Calgary Order Form'!C18)</f>
        <v/>
      </c>
      <c r="D18" s="68" t="str">
        <f>IF('Calgary Order Form'!D18="","",'Calgary Order Form'!D18)</f>
        <v/>
      </c>
      <c r="E18" s="68" t="str">
        <f>IF('Calgary Order Form'!E18="","",'Calgary Order Form'!E18)</f>
        <v/>
      </c>
      <c r="F18" s="69" t="str">
        <f>IF('Calgary Order Form'!F18="","",'Calgary Order Form'!F18)</f>
        <v/>
      </c>
      <c r="G18" s="69" t="str">
        <f>IF('Calgary Order Form'!G18="","",'Calgary Order Form'!G18)</f>
        <v/>
      </c>
      <c r="H18" s="70" t="str">
        <f>IF('Calgary Order Form'!H18="","",'Calgary Order Form'!H18)</f>
        <v/>
      </c>
      <c r="I18" s="71" t="str">
        <f>IF('Calgary Order Form'!I18="","",'Calgary Order Form'!I18)</f>
        <v/>
      </c>
      <c r="J18" s="17"/>
      <c r="K18" s="21">
        <f>IF('Calgary Order Form'!K18="","",'Calgary Order Form'!K18)</f>
        <v>0</v>
      </c>
      <c r="L18" s="22">
        <f t="shared" si="0"/>
        <v>0</v>
      </c>
      <c r="M18" s="17"/>
      <c r="P18" s="7" t="s">
        <v>29</v>
      </c>
      <c r="Q18" s="7">
        <f t="shared" si="1"/>
        <v>0</v>
      </c>
      <c r="R18" s="7">
        <f t="shared" si="2"/>
        <v>0</v>
      </c>
      <c r="S18" s="20">
        <f t="shared" si="3"/>
        <v>0</v>
      </c>
    </row>
    <row r="19" spans="1:19" ht="24" customHeight="1" x14ac:dyDescent="0.25">
      <c r="A19" s="6"/>
      <c r="B19" s="67" t="str">
        <f>IF('Calgary Order Form'!B19="","",'Calgary Order Form'!B19)</f>
        <v/>
      </c>
      <c r="C19" s="68" t="str">
        <f>IF('Calgary Order Form'!C19="","",'Calgary Order Form'!C19)</f>
        <v/>
      </c>
      <c r="D19" s="68" t="str">
        <f>IF('Calgary Order Form'!D19="","",'Calgary Order Form'!D19)</f>
        <v/>
      </c>
      <c r="E19" s="68" t="str">
        <f>IF('Calgary Order Form'!E19="","",'Calgary Order Form'!E19)</f>
        <v/>
      </c>
      <c r="F19" s="69" t="str">
        <f>IF('Calgary Order Form'!F19="","",'Calgary Order Form'!F19)</f>
        <v/>
      </c>
      <c r="G19" s="69" t="str">
        <f>IF('Calgary Order Form'!G19="","",'Calgary Order Form'!G19)</f>
        <v/>
      </c>
      <c r="H19" s="70" t="str">
        <f>IF('Calgary Order Form'!H19="","",'Calgary Order Form'!H19)</f>
        <v/>
      </c>
      <c r="I19" s="71" t="str">
        <f>IF('Calgary Order Form'!I19="","",'Calgary Order Form'!I19)</f>
        <v/>
      </c>
      <c r="J19" s="17"/>
      <c r="K19" s="21">
        <f>IF('Calgary Order Form'!K19="","",'Calgary Order Form'!K19)</f>
        <v>0</v>
      </c>
      <c r="L19" s="22">
        <f t="shared" si="0"/>
        <v>0</v>
      </c>
      <c r="M19" s="17"/>
      <c r="Q19" s="7">
        <f t="shared" si="1"/>
        <v>0</v>
      </c>
      <c r="R19" s="7">
        <f t="shared" si="2"/>
        <v>0</v>
      </c>
      <c r="S19" s="20">
        <f t="shared" si="3"/>
        <v>0</v>
      </c>
    </row>
    <row r="20" spans="1:19" ht="24" customHeight="1" x14ac:dyDescent="0.25">
      <c r="A20" s="6"/>
      <c r="B20" s="67" t="str">
        <f>IF('Calgary Order Form'!B20="","",'Calgary Order Form'!B20)</f>
        <v/>
      </c>
      <c r="C20" s="68" t="str">
        <f>IF('Calgary Order Form'!C20="","",'Calgary Order Form'!C20)</f>
        <v/>
      </c>
      <c r="D20" s="68" t="str">
        <f>IF('Calgary Order Form'!D20="","",'Calgary Order Form'!D20)</f>
        <v/>
      </c>
      <c r="E20" s="68" t="str">
        <f>IF('Calgary Order Form'!E20="","",'Calgary Order Form'!E20)</f>
        <v/>
      </c>
      <c r="F20" s="69" t="str">
        <f>IF('Calgary Order Form'!F20="","",'Calgary Order Form'!F20)</f>
        <v/>
      </c>
      <c r="G20" s="69" t="str">
        <f>IF('Calgary Order Form'!G20="","",'Calgary Order Form'!G20)</f>
        <v/>
      </c>
      <c r="H20" s="70" t="str">
        <f>IF('Calgary Order Form'!H20="","",'Calgary Order Form'!H20)</f>
        <v/>
      </c>
      <c r="I20" s="71" t="str">
        <f>IF('Calgary Order Form'!I20="","",'Calgary Order Form'!I20)</f>
        <v/>
      </c>
      <c r="J20" s="17"/>
      <c r="K20" s="21">
        <f>IF('Calgary Order Form'!K20="","",'Calgary Order Form'!K20)</f>
        <v>0</v>
      </c>
      <c r="L20" s="22">
        <f t="shared" si="0"/>
        <v>0</v>
      </c>
      <c r="M20" s="17"/>
      <c r="Q20" s="7">
        <f t="shared" si="1"/>
        <v>0</v>
      </c>
      <c r="R20" s="7">
        <f t="shared" si="2"/>
        <v>0</v>
      </c>
      <c r="S20" s="20">
        <f t="shared" si="3"/>
        <v>0</v>
      </c>
    </row>
    <row r="21" spans="1:19" ht="24" customHeight="1" x14ac:dyDescent="0.25">
      <c r="A21" s="6"/>
      <c r="B21" s="67" t="str">
        <f>IF('Calgary Order Form'!B21="","",'Calgary Order Form'!B21)</f>
        <v/>
      </c>
      <c r="C21" s="68" t="str">
        <f>IF('Calgary Order Form'!C21="","",'Calgary Order Form'!C21)</f>
        <v/>
      </c>
      <c r="D21" s="68" t="str">
        <f>IF('Calgary Order Form'!D21="","",'Calgary Order Form'!D21)</f>
        <v/>
      </c>
      <c r="E21" s="68" t="str">
        <f>IF('Calgary Order Form'!E21="","",'Calgary Order Form'!E21)</f>
        <v/>
      </c>
      <c r="F21" s="69" t="str">
        <f>IF('Calgary Order Form'!F21="","",'Calgary Order Form'!F21)</f>
        <v/>
      </c>
      <c r="G21" s="69" t="str">
        <f>IF('Calgary Order Form'!G21="","",'Calgary Order Form'!G21)</f>
        <v/>
      </c>
      <c r="H21" s="70" t="str">
        <f>IF('Calgary Order Form'!H21="","",'Calgary Order Form'!H21)</f>
        <v/>
      </c>
      <c r="I21" s="71" t="str">
        <f>IF('Calgary Order Form'!I21="","",'Calgary Order Form'!I21)</f>
        <v/>
      </c>
      <c r="J21" s="17"/>
      <c r="K21" s="21">
        <f>IF('Calgary Order Form'!K21="","",'Calgary Order Form'!K21)</f>
        <v>0</v>
      </c>
      <c r="L21" s="22">
        <f t="shared" si="0"/>
        <v>0</v>
      </c>
      <c r="M21" s="17"/>
      <c r="Q21" s="7">
        <f t="shared" si="1"/>
        <v>0</v>
      </c>
      <c r="R21" s="7">
        <f t="shared" si="2"/>
        <v>0</v>
      </c>
      <c r="S21" s="20">
        <f t="shared" si="3"/>
        <v>0</v>
      </c>
    </row>
    <row r="22" spans="1:19" ht="24" customHeight="1" x14ac:dyDescent="0.25">
      <c r="A22" s="6"/>
      <c r="B22" s="67" t="str">
        <f>IF('Calgary Order Form'!B22="","",'Calgary Order Form'!B22)</f>
        <v/>
      </c>
      <c r="C22" s="68" t="str">
        <f>IF('Calgary Order Form'!C22="","",'Calgary Order Form'!C22)</f>
        <v/>
      </c>
      <c r="D22" s="68" t="str">
        <f>IF('Calgary Order Form'!D22="","",'Calgary Order Form'!D22)</f>
        <v/>
      </c>
      <c r="E22" s="68" t="str">
        <f>IF('Calgary Order Form'!E22="","",'Calgary Order Form'!E22)</f>
        <v/>
      </c>
      <c r="F22" s="69" t="str">
        <f>IF('Calgary Order Form'!F22="","",'Calgary Order Form'!F22)</f>
        <v/>
      </c>
      <c r="G22" s="69" t="str">
        <f>IF('Calgary Order Form'!G22="","",'Calgary Order Form'!G22)</f>
        <v/>
      </c>
      <c r="H22" s="70" t="str">
        <f>IF('Calgary Order Form'!H22="","",'Calgary Order Form'!H22)</f>
        <v/>
      </c>
      <c r="I22" s="71" t="str">
        <f>IF('Calgary Order Form'!I22="","",'Calgary Order Form'!I22)</f>
        <v/>
      </c>
      <c r="J22" s="17"/>
      <c r="K22" s="21">
        <f>IF('Calgary Order Form'!K22="","",'Calgary Order Form'!K22)</f>
        <v>0</v>
      </c>
      <c r="L22" s="22">
        <f t="shared" si="0"/>
        <v>0</v>
      </c>
      <c r="M22" s="17"/>
      <c r="P22" s="7" t="s">
        <v>9</v>
      </c>
      <c r="Q22" s="7">
        <f t="shared" si="1"/>
        <v>0</v>
      </c>
      <c r="R22" s="7">
        <f t="shared" si="2"/>
        <v>0</v>
      </c>
      <c r="S22" s="20">
        <f t="shared" si="3"/>
        <v>0</v>
      </c>
    </row>
    <row r="23" spans="1:19" ht="24" customHeight="1" x14ac:dyDescent="0.25">
      <c r="A23" s="6"/>
      <c r="B23" s="67" t="str">
        <f>IF('Calgary Order Form'!B23="","",'Calgary Order Form'!B23)</f>
        <v/>
      </c>
      <c r="C23" s="68" t="str">
        <f>IF('Calgary Order Form'!C23="","",'Calgary Order Form'!C23)</f>
        <v/>
      </c>
      <c r="D23" s="68" t="str">
        <f>IF('Calgary Order Form'!D23="","",'Calgary Order Form'!D23)</f>
        <v/>
      </c>
      <c r="E23" s="68" t="str">
        <f>IF('Calgary Order Form'!E23="","",'Calgary Order Form'!E23)</f>
        <v/>
      </c>
      <c r="F23" s="69" t="str">
        <f>IF('Calgary Order Form'!F23="","",'Calgary Order Form'!F23)</f>
        <v/>
      </c>
      <c r="G23" s="69" t="str">
        <f>IF('Calgary Order Form'!G23="","",'Calgary Order Form'!G23)</f>
        <v/>
      </c>
      <c r="H23" s="70" t="str">
        <f>IF('Calgary Order Form'!H23="","",'Calgary Order Form'!H23)</f>
        <v/>
      </c>
      <c r="I23" s="71" t="str">
        <f>IF('Calgary Order Form'!I23="","",'Calgary Order Form'!I23)</f>
        <v/>
      </c>
      <c r="J23" s="17"/>
      <c r="K23" s="21">
        <f>IF('Calgary Order Form'!K23="","",'Calgary Order Form'!K23)</f>
        <v>0</v>
      </c>
      <c r="L23" s="22">
        <f t="shared" si="0"/>
        <v>0</v>
      </c>
      <c r="M23" s="17"/>
      <c r="P23" s="7" t="s">
        <v>30</v>
      </c>
      <c r="Q23" s="7">
        <f t="shared" si="1"/>
        <v>0</v>
      </c>
      <c r="R23" s="7">
        <f t="shared" si="2"/>
        <v>0</v>
      </c>
      <c r="S23" s="20">
        <f t="shared" si="3"/>
        <v>0</v>
      </c>
    </row>
    <row r="24" spans="1:19" ht="24" customHeight="1" x14ac:dyDescent="0.25">
      <c r="A24" s="6"/>
      <c r="B24" s="67" t="str">
        <f>IF('Calgary Order Form'!B24="","",'Calgary Order Form'!B24)</f>
        <v/>
      </c>
      <c r="C24" s="68" t="str">
        <f>IF('Calgary Order Form'!C24="","",'Calgary Order Form'!C24)</f>
        <v/>
      </c>
      <c r="D24" s="68" t="str">
        <f>IF('Calgary Order Form'!D24="","",'Calgary Order Form'!D24)</f>
        <v/>
      </c>
      <c r="E24" s="68" t="str">
        <f>IF('Calgary Order Form'!E24="","",'Calgary Order Form'!E24)</f>
        <v/>
      </c>
      <c r="F24" s="69" t="str">
        <f>IF('Calgary Order Form'!F24="","",'Calgary Order Form'!F24)</f>
        <v/>
      </c>
      <c r="G24" s="69" t="str">
        <f>IF('Calgary Order Form'!G24="","",'Calgary Order Form'!G24)</f>
        <v/>
      </c>
      <c r="H24" s="70" t="str">
        <f>IF('Calgary Order Form'!H24="","",'Calgary Order Form'!H24)</f>
        <v/>
      </c>
      <c r="I24" s="71" t="str">
        <f>IF('Calgary Order Form'!I24="","",'Calgary Order Form'!I24)</f>
        <v/>
      </c>
      <c r="J24" s="17"/>
      <c r="K24" s="21">
        <f>IF('Calgary Order Form'!K24="","",'Calgary Order Form'!K24)</f>
        <v>0</v>
      </c>
      <c r="L24" s="22">
        <f t="shared" si="0"/>
        <v>0</v>
      </c>
      <c r="M24" s="17"/>
      <c r="P24" s="7" t="s">
        <v>32</v>
      </c>
      <c r="Q24" s="7">
        <f t="shared" si="1"/>
        <v>0</v>
      </c>
      <c r="R24" s="7">
        <f t="shared" si="2"/>
        <v>0</v>
      </c>
      <c r="S24" s="20">
        <f t="shared" si="3"/>
        <v>0</v>
      </c>
    </row>
    <row r="25" spans="1:19" ht="24" customHeight="1" x14ac:dyDescent="0.25">
      <c r="A25" s="6"/>
      <c r="B25" s="67" t="str">
        <f>IF('Calgary Order Form'!B25="","",'Calgary Order Form'!B25)</f>
        <v/>
      </c>
      <c r="C25" s="68" t="str">
        <f>IF('Calgary Order Form'!C25="","",'Calgary Order Form'!C25)</f>
        <v/>
      </c>
      <c r="D25" s="68" t="str">
        <f>IF('Calgary Order Form'!D25="","",'Calgary Order Form'!D25)</f>
        <v/>
      </c>
      <c r="E25" s="68" t="str">
        <f>IF('Calgary Order Form'!E25="","",'Calgary Order Form'!E25)</f>
        <v/>
      </c>
      <c r="F25" s="69" t="str">
        <f>IF('Calgary Order Form'!F25="","",'Calgary Order Form'!F25)</f>
        <v/>
      </c>
      <c r="G25" s="69" t="str">
        <f>IF('Calgary Order Form'!G25="","",'Calgary Order Form'!G25)</f>
        <v/>
      </c>
      <c r="H25" s="70" t="str">
        <f>IF('Calgary Order Form'!H25="","",'Calgary Order Form'!H25)</f>
        <v/>
      </c>
      <c r="I25" s="71" t="str">
        <f>IF('Calgary Order Form'!I25="","",'Calgary Order Form'!I25)</f>
        <v/>
      </c>
      <c r="J25" s="17"/>
      <c r="K25" s="21">
        <f>IF('Calgary Order Form'!K25="","",'Calgary Order Form'!K25)</f>
        <v>0</v>
      </c>
      <c r="L25" s="22">
        <f t="shared" si="0"/>
        <v>0</v>
      </c>
      <c r="M25" s="17"/>
      <c r="P25" s="7" t="s">
        <v>31</v>
      </c>
      <c r="Q25" s="7">
        <f t="shared" si="1"/>
        <v>0</v>
      </c>
      <c r="R25" s="7">
        <f t="shared" si="2"/>
        <v>0</v>
      </c>
      <c r="S25" s="20">
        <f t="shared" si="3"/>
        <v>0</v>
      </c>
    </row>
    <row r="26" spans="1:19" ht="24" customHeight="1" x14ac:dyDescent="0.25">
      <c r="A26" s="6"/>
      <c r="B26" s="67" t="str">
        <f>IF('Calgary Order Form'!B26="","",'Calgary Order Form'!B26)</f>
        <v/>
      </c>
      <c r="C26" s="68" t="str">
        <f>IF('Calgary Order Form'!C26="","",'Calgary Order Form'!C26)</f>
        <v/>
      </c>
      <c r="D26" s="68" t="str">
        <f>IF('Calgary Order Form'!D26="","",'Calgary Order Form'!D26)</f>
        <v/>
      </c>
      <c r="E26" s="68" t="str">
        <f>IF('Calgary Order Form'!E26="","",'Calgary Order Form'!E26)</f>
        <v/>
      </c>
      <c r="F26" s="69" t="str">
        <f>IF('Calgary Order Form'!F26="","",'Calgary Order Form'!F26)</f>
        <v/>
      </c>
      <c r="G26" s="69" t="str">
        <f>IF('Calgary Order Form'!G26="","",'Calgary Order Form'!G26)</f>
        <v/>
      </c>
      <c r="H26" s="70" t="str">
        <f>IF('Calgary Order Form'!H26="","",'Calgary Order Form'!H26)</f>
        <v/>
      </c>
      <c r="I26" s="71" t="str">
        <f>IF('Calgary Order Form'!I26="","",'Calgary Order Form'!I26)</f>
        <v/>
      </c>
      <c r="J26" s="17"/>
      <c r="K26" s="21">
        <f>IF('Calgary Order Form'!K26="","",'Calgary Order Form'!K26)</f>
        <v>0</v>
      </c>
      <c r="L26" s="22">
        <f t="shared" si="0"/>
        <v>0</v>
      </c>
      <c r="M26" s="17"/>
      <c r="P26" s="7" t="s">
        <v>33</v>
      </c>
      <c r="Q26" s="7">
        <f t="shared" si="1"/>
        <v>0</v>
      </c>
      <c r="R26" s="7">
        <f t="shared" si="2"/>
        <v>0</v>
      </c>
      <c r="S26" s="20">
        <f t="shared" si="3"/>
        <v>0</v>
      </c>
    </row>
    <row r="27" spans="1:19" ht="24" customHeight="1" thickBot="1" x14ac:dyDescent="0.3">
      <c r="A27" s="6"/>
      <c r="B27" s="72" t="str">
        <f>IF('Calgary Order Form'!B27="","",'Calgary Order Form'!B27)</f>
        <v/>
      </c>
      <c r="C27" s="73" t="str">
        <f>IF('Calgary Order Form'!C27="","",'Calgary Order Form'!C27)</f>
        <v/>
      </c>
      <c r="D27" s="73" t="str">
        <f>IF('Calgary Order Form'!D27="","",'Calgary Order Form'!D27)</f>
        <v/>
      </c>
      <c r="E27" s="73" t="str">
        <f>IF('Calgary Order Form'!E27="","",'Calgary Order Form'!E27)</f>
        <v/>
      </c>
      <c r="F27" s="74" t="str">
        <f>IF('Calgary Order Form'!F27="","",'Calgary Order Form'!F27)</f>
        <v/>
      </c>
      <c r="G27" s="74" t="str">
        <f>IF('Calgary Order Form'!G27="","",'Calgary Order Form'!G27)</f>
        <v/>
      </c>
      <c r="H27" s="75" t="str">
        <f>IF('Calgary Order Form'!H27="","",'Calgary Order Form'!H27)</f>
        <v/>
      </c>
      <c r="I27" s="76" t="str">
        <f>IF('Calgary Order Form'!I27="","",'Calgary Order Form'!I27)</f>
        <v/>
      </c>
      <c r="J27" s="17"/>
      <c r="K27" s="21">
        <f>IF('Calgary Order Form'!K27="","",'Calgary Order Form'!K27)</f>
        <v>0</v>
      </c>
      <c r="L27" s="22">
        <f t="shared" si="0"/>
        <v>0</v>
      </c>
      <c r="M27" s="17"/>
      <c r="Q27" s="7">
        <f t="shared" si="1"/>
        <v>0</v>
      </c>
      <c r="R27" s="7">
        <f t="shared" si="2"/>
        <v>0</v>
      </c>
      <c r="S27" s="20">
        <f t="shared" si="3"/>
        <v>0</v>
      </c>
    </row>
    <row r="28" spans="1:19" ht="2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P28" s="7" t="s">
        <v>41</v>
      </c>
      <c r="S28" s="20"/>
    </row>
    <row r="29" spans="1:19" ht="24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29" t="s">
        <v>34</v>
      </c>
      <c r="L29" s="30">
        <f>SUM(L12:L27)</f>
        <v>0</v>
      </c>
      <c r="M29" s="6"/>
      <c r="P29" s="7" t="s">
        <v>42</v>
      </c>
      <c r="S29" s="20"/>
    </row>
    <row r="30" spans="1:19" ht="24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31" t="s">
        <v>35</v>
      </c>
      <c r="L30" s="32">
        <f>SUM(S12:S27)</f>
        <v>0</v>
      </c>
      <c r="M30" s="6"/>
      <c r="S30" s="20"/>
    </row>
    <row r="31" spans="1:19" ht="33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33" t="str">
        <f>'Calgary Order Form'!K31</f>
        <v>6% SOBEYS SURCHARGE</v>
      </c>
      <c r="L31" s="32">
        <f>L29*IF($L$7=$P$26,0.04,0.06)</f>
        <v>0</v>
      </c>
      <c r="M31" s="6"/>
      <c r="P31" s="7" t="s">
        <v>43</v>
      </c>
      <c r="S31" s="20"/>
    </row>
    <row r="32" spans="1:19" ht="24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25" t="s">
        <v>38</v>
      </c>
      <c r="K32" s="33" t="s">
        <v>36</v>
      </c>
      <c r="L32" s="32">
        <f>(L29+L31)*0.05</f>
        <v>0</v>
      </c>
      <c r="M32" s="6"/>
      <c r="P32" s="7" t="s">
        <v>44</v>
      </c>
      <c r="S32" s="20"/>
    </row>
    <row r="33" spans="1:19" ht="24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34"/>
      <c r="L33" s="35"/>
      <c r="M33" s="6"/>
      <c r="P33" s="7" t="s">
        <v>45</v>
      </c>
      <c r="S33" s="20"/>
    </row>
    <row r="34" spans="1:19" ht="24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36" t="s">
        <v>46</v>
      </c>
      <c r="L34" s="37">
        <f>SUM(L29:L32)</f>
        <v>0</v>
      </c>
      <c r="M34" s="6"/>
      <c r="P34" s="7" t="s">
        <v>47</v>
      </c>
      <c r="S34" s="20"/>
    </row>
    <row r="35" spans="1:19" ht="24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S35" s="20"/>
    </row>
    <row r="36" spans="1:19" ht="23.25" customHeight="1" x14ac:dyDescent="0.25"/>
    <row r="37" spans="1:19" ht="23.25" customHeight="1" x14ac:dyDescent="0.25"/>
    <row r="38" spans="1:19" ht="28.5" customHeight="1" x14ac:dyDescent="0.25"/>
    <row r="39" spans="1:19" ht="11.25" customHeight="1" x14ac:dyDescent="0.25"/>
  </sheetData>
  <sheetProtection algorithmName="SHA-512" hashValue="KIennmYkHxBHnSNMCY7+uQc105xA9Q0tf1SVsQD34P5ls/RFyvSrSUzKO/V4vFSiAGNdDrr/1b7eB1vC5XmDmg==" saltValue="WWn4VoNCVnN3DjSNy90/zQ==" spinCount="100000" sheet="1" selectLockedCells="1"/>
  <dataConsolidate/>
  <mergeCells count="8">
    <mergeCell ref="G7:I7"/>
    <mergeCell ref="B9:I9"/>
    <mergeCell ref="B1:M1"/>
    <mergeCell ref="B2:M2"/>
    <mergeCell ref="B3:M3"/>
    <mergeCell ref="B4:E4"/>
    <mergeCell ref="H4:I4"/>
    <mergeCell ref="G5:I5"/>
  </mergeCells>
  <printOptions horizontalCentered="1" verticalCentered="1"/>
  <pageMargins left="0.66" right="0.36" top="0.28999999999999998" bottom="0.28999999999999998" header="0.3" footer="0.3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1DF6AF85001499B68E321A0377B1D" ma:contentTypeVersion="16" ma:contentTypeDescription="Create a new document." ma:contentTypeScope="" ma:versionID="6ad2d4b489598e44c4457b61018719af">
  <xsd:schema xmlns:xsd="http://www.w3.org/2001/XMLSchema" xmlns:xs="http://www.w3.org/2001/XMLSchema" xmlns:p="http://schemas.microsoft.com/office/2006/metadata/properties" xmlns:ns2="12dc16c2-520b-4b7f-abd6-09eb493a06f7" xmlns:ns3="ad1c85e2-da77-4ce3-ba24-f4023e8b3f14" targetNamespace="http://schemas.microsoft.com/office/2006/metadata/properties" ma:root="true" ma:fieldsID="d24402c1a383d2df3e536f73a1d466e7" ns2:_="" ns3:_="">
    <xsd:import namespace="12dc16c2-520b-4b7f-abd6-09eb493a06f7"/>
    <xsd:import namespace="ad1c85e2-da77-4ce3-ba24-f4023e8b3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c16c2-520b-4b7f-abd6-09eb493a0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1fa67c1-7f23-49a8-8b19-262fed0560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c85e2-da77-4ce3-ba24-f4023e8b3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92d958-a164-4b8f-82b3-d9420c3f80a0}" ma:internalName="TaxCatchAll" ma:showField="CatchAllData" ma:web="ad1c85e2-da77-4ce3-ba24-f4023e8b3f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dc16c2-520b-4b7f-abd6-09eb493a06f7">
      <Terms xmlns="http://schemas.microsoft.com/office/infopath/2007/PartnerControls"/>
    </lcf76f155ced4ddcb4097134ff3c332f>
    <TaxCatchAll xmlns="ad1c85e2-da77-4ce3-ba24-f4023e8b3f14" xsi:nil="true"/>
  </documentManagement>
</p:properties>
</file>

<file path=customXml/itemProps1.xml><?xml version="1.0" encoding="utf-8"?>
<ds:datastoreItem xmlns:ds="http://schemas.openxmlformats.org/officeDocument/2006/customXml" ds:itemID="{823223CC-3711-4515-AAD6-CDC74B6DE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dc16c2-520b-4b7f-abd6-09eb493a06f7"/>
    <ds:schemaRef ds:uri="ad1c85e2-da77-4ce3-ba24-f4023e8b3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4BD66D-C628-4502-B832-AB436C3B6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3A003-4039-4C51-8F73-EACA060DC6FF}">
  <ds:schemaRefs>
    <ds:schemaRef ds:uri="http://schemas.microsoft.com/office/2006/metadata/properties"/>
    <ds:schemaRef ds:uri="http://schemas.microsoft.com/office/infopath/2007/PartnerControls"/>
    <ds:schemaRef ds:uri="12dc16c2-520b-4b7f-abd6-09eb493a06f7"/>
    <ds:schemaRef ds:uri="ad1c85e2-da77-4ce3-ba24-f4023e8b3f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Calgary Order Form</vt:lpstr>
      <vt:lpstr>Calgary Invoice</vt:lpstr>
      <vt:lpstr>'Calgary Invoice'!Print_Area</vt:lpstr>
      <vt:lpstr>'Calgary Order Form'!Print_Area</vt:lpstr>
    </vt:vector>
  </TitlesOfParts>
  <Manager/>
  <Company>Sobeys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RadomsK</dc:creator>
  <cp:keywords/>
  <dc:description/>
  <cp:lastModifiedBy>Galipeau, Garret</cp:lastModifiedBy>
  <cp:revision/>
  <dcterms:created xsi:type="dcterms:W3CDTF">2015-08-14T17:40:13Z</dcterms:created>
  <dcterms:modified xsi:type="dcterms:W3CDTF">2026-03-27T20:07:17Z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0x010100BF51DF6AF85001499B68E321A0377B1D</vt:lpwstr>
  </property>
  <property fmtid="{D5CDD505-2E9C-101B-9397-08002B2CF9AE}" pid="3" name="MediaServiceImageTags">
    <vt:lpwstr/>
  </property>
</Properties>
</file>